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Лист4" sheetId="6" r:id="rId1"/>
  </sheets>
  <calcPr calcId="145621" refMode="R1C1"/>
</workbook>
</file>

<file path=xl/calcChain.xml><?xml version="1.0" encoding="utf-8"?>
<calcChain xmlns="http://schemas.openxmlformats.org/spreadsheetml/2006/main">
  <c r="K21" i="6"/>
  <c r="K65"/>
  <c r="K67"/>
  <c r="K61"/>
  <c r="W59"/>
  <c r="R59"/>
  <c r="Y58"/>
  <c r="X58"/>
  <c r="W58"/>
  <c r="V58"/>
  <c r="U58"/>
  <c r="T58"/>
  <c r="S58"/>
  <c r="R58"/>
  <c r="Q58"/>
  <c r="P58"/>
  <c r="O58"/>
  <c r="N58"/>
  <c r="M58"/>
  <c r="L58"/>
  <c r="K58"/>
  <c r="W57"/>
  <c r="R57"/>
  <c r="Y56"/>
  <c r="X56"/>
  <c r="X55"/>
  <c r="X54"/>
  <c r="W56"/>
  <c r="V56"/>
  <c r="V55"/>
  <c r="V54"/>
  <c r="U56"/>
  <c r="T56"/>
  <c r="T55"/>
  <c r="T54"/>
  <c r="S56"/>
  <c r="R56"/>
  <c r="R55"/>
  <c r="R54"/>
  <c r="Q56"/>
  <c r="P56"/>
  <c r="P55"/>
  <c r="P54"/>
  <c r="O56"/>
  <c r="N56"/>
  <c r="N55"/>
  <c r="N54"/>
  <c r="M56"/>
  <c r="L56"/>
  <c r="L55"/>
  <c r="L54"/>
  <c r="K56"/>
  <c r="Y55"/>
  <c r="Y54"/>
  <c r="W55"/>
  <c r="W54"/>
  <c r="U55"/>
  <c r="U54"/>
  <c r="S55"/>
  <c r="S54"/>
  <c r="Q55"/>
  <c r="Q54"/>
  <c r="O55"/>
  <c r="O54"/>
  <c r="M55"/>
  <c r="M54"/>
  <c r="W52"/>
  <c r="V51"/>
  <c r="U51"/>
  <c r="T51"/>
  <c r="S51"/>
  <c r="W51"/>
  <c r="R51"/>
  <c r="Q51"/>
  <c r="P51"/>
  <c r="O51"/>
  <c r="N51"/>
  <c r="M51"/>
  <c r="L51"/>
  <c r="K51"/>
  <c r="Y49"/>
  <c r="X49"/>
  <c r="W49"/>
  <c r="V49"/>
  <c r="U49"/>
  <c r="T49"/>
  <c r="S49"/>
  <c r="R49"/>
  <c r="Q49"/>
  <c r="P49"/>
  <c r="O49"/>
  <c r="N49"/>
  <c r="M49"/>
  <c r="L49"/>
  <c r="K49"/>
  <c r="Y47"/>
  <c r="X47"/>
  <c r="W47"/>
  <c r="V47"/>
  <c r="U47"/>
  <c r="T47"/>
  <c r="S47"/>
  <c r="R47"/>
  <c r="Q47"/>
  <c r="P47"/>
  <c r="O47"/>
  <c r="N47"/>
  <c r="M47"/>
  <c r="L47"/>
  <c r="K47"/>
  <c r="Y45"/>
  <c r="X45"/>
  <c r="W45"/>
  <c r="V45"/>
  <c r="U45"/>
  <c r="T45"/>
  <c r="S45"/>
  <c r="R45"/>
  <c r="Q45"/>
  <c r="P45"/>
  <c r="O45"/>
  <c r="N45"/>
  <c r="M45"/>
  <c r="L45"/>
  <c r="K45"/>
  <c r="W42"/>
  <c r="R42"/>
  <c r="Y41"/>
  <c r="X41"/>
  <c r="X40"/>
  <c r="W41"/>
  <c r="V41"/>
  <c r="V40"/>
  <c r="U41"/>
  <c r="T41"/>
  <c r="T40"/>
  <c r="S41"/>
  <c r="R41"/>
  <c r="R40"/>
  <c r="Q41"/>
  <c r="P41"/>
  <c r="P40"/>
  <c r="O41"/>
  <c r="N41"/>
  <c r="N40"/>
  <c r="M41"/>
  <c r="L41"/>
  <c r="L40"/>
  <c r="K41"/>
  <c r="Y40"/>
  <c r="W40"/>
  <c r="U40"/>
  <c r="S40"/>
  <c r="Q40"/>
  <c r="O40"/>
  <c r="M40"/>
  <c r="K40"/>
  <c r="W39"/>
  <c r="W38"/>
  <c r="Y38"/>
  <c r="X38"/>
  <c r="V38"/>
  <c r="U38"/>
  <c r="T38"/>
  <c r="S38"/>
  <c r="R38"/>
  <c r="Q38"/>
  <c r="P38"/>
  <c r="O38"/>
  <c r="N38"/>
  <c r="M38"/>
  <c r="L38"/>
  <c r="K38"/>
  <c r="W37"/>
  <c r="R37"/>
  <c r="W36"/>
  <c r="W35"/>
  <c r="Y35"/>
  <c r="X35"/>
  <c r="X33"/>
  <c r="V35"/>
  <c r="V33"/>
  <c r="V19"/>
  <c r="V70"/>
  <c r="U35"/>
  <c r="T35"/>
  <c r="T33"/>
  <c r="T19"/>
  <c r="T70"/>
  <c r="S35"/>
  <c r="R35"/>
  <c r="R33"/>
  <c r="R19"/>
  <c r="R70"/>
  <c r="Q35"/>
  <c r="P35"/>
  <c r="P33"/>
  <c r="P19"/>
  <c r="P70"/>
  <c r="O35"/>
  <c r="N35"/>
  <c r="N33"/>
  <c r="N19"/>
  <c r="N70"/>
  <c r="M35"/>
  <c r="L35"/>
  <c r="L33"/>
  <c r="L19"/>
  <c r="L70"/>
  <c r="K35"/>
  <c r="K33"/>
  <c r="W34"/>
  <c r="W33"/>
  <c r="R34"/>
  <c r="Y33"/>
  <c r="Y19"/>
  <c r="Y70"/>
  <c r="U33"/>
  <c r="S33"/>
  <c r="S19"/>
  <c r="S70"/>
  <c r="Q33"/>
  <c r="O33"/>
  <c r="O19"/>
  <c r="O70"/>
  <c r="M33"/>
  <c r="W32"/>
  <c r="R32"/>
  <c r="V31"/>
  <c r="U31"/>
  <c r="T31"/>
  <c r="S31"/>
  <c r="W31"/>
  <c r="R31"/>
  <c r="Q31"/>
  <c r="P31"/>
  <c r="O31"/>
  <c r="N31"/>
  <c r="M31"/>
  <c r="L31"/>
  <c r="K31"/>
  <c r="Y26"/>
  <c r="X26"/>
  <c r="W26"/>
  <c r="V26"/>
  <c r="U26"/>
  <c r="T26"/>
  <c r="S26"/>
  <c r="R26"/>
  <c r="Q26"/>
  <c r="P26"/>
  <c r="O26"/>
  <c r="N26"/>
  <c r="M26"/>
  <c r="L26"/>
  <c r="K26"/>
  <c r="W24"/>
  <c r="R24"/>
  <c r="W23"/>
  <c r="R23"/>
  <c r="V22"/>
  <c r="U22"/>
  <c r="T22"/>
  <c r="S22"/>
  <c r="W22"/>
  <c r="W21"/>
  <c r="R22"/>
  <c r="Q22"/>
  <c r="P22"/>
  <c r="O22"/>
  <c r="N22"/>
  <c r="M22"/>
  <c r="L22"/>
  <c r="Y21"/>
  <c r="X21"/>
  <c r="X20"/>
  <c r="V21"/>
  <c r="V20"/>
  <c r="U21"/>
  <c r="T21"/>
  <c r="T20"/>
  <c r="S21"/>
  <c r="R21"/>
  <c r="R20"/>
  <c r="Q21"/>
  <c r="P21"/>
  <c r="P20"/>
  <c r="O21"/>
  <c r="N21"/>
  <c r="N20"/>
  <c r="M21"/>
  <c r="L21"/>
  <c r="L20"/>
  <c r="K20"/>
  <c r="Y20"/>
  <c r="U20"/>
  <c r="S20"/>
  <c r="Q20"/>
  <c r="O20"/>
  <c r="M20"/>
  <c r="M19"/>
  <c r="Q19"/>
  <c r="U19"/>
  <c r="X19"/>
  <c r="M70"/>
  <c r="Q70"/>
  <c r="U70"/>
  <c r="X70"/>
  <c r="K55"/>
  <c r="K54"/>
  <c r="K19"/>
  <c r="W19"/>
  <c r="W70"/>
  <c r="W20"/>
  <c r="K70"/>
</calcChain>
</file>

<file path=xl/sharedStrings.xml><?xml version="1.0" encoding="utf-8"?>
<sst xmlns="http://schemas.openxmlformats.org/spreadsheetml/2006/main" count="553" uniqueCount="186">
  <si>
    <t>№ п/п</t>
  </si>
  <si>
    <t>Наименование групп, подгрупп, статей  и подстатей доходов</t>
  </si>
  <si>
    <t>Код бюджетной классификации РФ</t>
  </si>
  <si>
    <t>Сумма, тыс.руб.</t>
  </si>
  <si>
    <t>1 квартал</t>
  </si>
  <si>
    <t>2 квартал</t>
  </si>
  <si>
    <t>3 квартал</t>
  </si>
  <si>
    <t>июль</t>
  </si>
  <si>
    <t>август</t>
  </si>
  <si>
    <t>сентябрь</t>
  </si>
  <si>
    <t>итого</t>
  </si>
  <si>
    <t>1квартал</t>
  </si>
  <si>
    <t>2квартал</t>
  </si>
  <si>
    <t>3квартал</t>
  </si>
  <si>
    <t>4квартал</t>
  </si>
  <si>
    <t>I.</t>
  </si>
  <si>
    <t xml:space="preserve"> ДОХОДЫ</t>
  </si>
  <si>
    <t>000</t>
  </si>
  <si>
    <t>00</t>
  </si>
  <si>
    <t>0000</t>
  </si>
  <si>
    <t>1.</t>
  </si>
  <si>
    <t>1</t>
  </si>
  <si>
    <t>01</t>
  </si>
  <si>
    <t>1.1.</t>
  </si>
  <si>
    <t>Налог на доходы физических лиц</t>
  </si>
  <si>
    <t>182</t>
  </si>
  <si>
    <t>02</t>
  </si>
  <si>
    <t>110</t>
  </si>
  <si>
    <t>1.1.1.</t>
  </si>
  <si>
    <t>010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</si>
  <si>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</si>
  <si>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020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</si>
  <si>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</si>
  <si>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030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</si>
  <si>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</si>
  <si>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040</t>
  </si>
  <si>
    <t>03</t>
  </si>
  <si>
    <t>2.1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</si>
  <si>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диффернцированных нормативов отчислений в местные бюджеты</t>
  </si>
  <si>
    <t>100</t>
  </si>
  <si>
    <t>230</t>
  </si>
  <si>
    <t>2.2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</si>
  <si>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</si>
  <si>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240</t>
  </si>
  <si>
    <t>2.3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</si>
  <si>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</si>
  <si>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250</t>
  </si>
  <si>
    <t>2.4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</si>
  <si>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</si>
  <si>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260</t>
  </si>
  <si>
    <t>2.</t>
  </si>
  <si>
    <t>НАЛОГИ НА СОВОКУПНЫЙ ДОХОД</t>
  </si>
  <si>
    <t>05</t>
  </si>
  <si>
    <t>Единый  сельхозналог</t>
  </si>
  <si>
    <t>НАЛОГИ НА ИМУЩЕСТВО</t>
  </si>
  <si>
    <t>06</t>
  </si>
  <si>
    <t>2.1.</t>
  </si>
  <si>
    <t>10</t>
  </si>
  <si>
    <t>2.2.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</si>
  <si>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</si>
  <si>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</si>
  <si>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033</t>
  </si>
  <si>
    <t>3.</t>
  </si>
  <si>
    <t>Государственная пошлина</t>
  </si>
  <si>
    <t>08</t>
  </si>
  <si>
    <t>3.1.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</si>
  <si>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 </t>
  </si>
  <si>
    <t>04</t>
  </si>
  <si>
    <t>4.</t>
  </si>
  <si>
    <t>ДОХОДЫ ОТ ИСПОЛЬЗОВАНИЯ ИМУЩЕСТВА, НАХОДЯЩЕГОСЯ В ГОСУДАРСТВЕННОЙ И МУНИЦИПАЛЬНОЙ</t>
  </si>
  <si>
    <t>11</t>
  </si>
  <si>
    <t>5,1</t>
  </si>
  <si>
    <t>Доходы, получаемые в виде арендной либо иной платы за передачу в возмездное пользование государственного и муниципального имущества</t>
  </si>
  <si>
    <t>120</t>
  </si>
  <si>
    <t>4.1</t>
  </si>
  <si>
    <t>Прочие доходы от использования имущества, находящегося в собственности поселений</t>
  </si>
  <si>
    <t>09</t>
  </si>
  <si>
    <t>045</t>
  </si>
  <si>
    <t>ШТРАФЫ, САНКЦИИ, ВОЗМЕЩЕНИЕ УЩЕРБА</t>
  </si>
  <si>
    <t>16</t>
  </si>
  <si>
    <t>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</si>
  <si>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</si>
  <si>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51</t>
  </si>
  <si>
    <t>7</t>
  </si>
  <si>
    <t>Доходы от продажи материальных и нематериальных активов</t>
  </si>
  <si>
    <t>14</t>
  </si>
  <si>
    <t>7,1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</si>
  <si>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</si>
  <si>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014</t>
  </si>
  <si>
    <t>420</t>
  </si>
  <si>
    <t>II.</t>
  </si>
  <si>
    <t>БЕЗВОЗМЕЗДНЫЕ ПОСТУПЛЕНИЯ</t>
  </si>
  <si>
    <t>2</t>
  </si>
  <si>
    <t>БЕЗВОЗМЕЗДНЫЕ ПОСТУПЛЕНИЯ ОТ БЮДЖЕТОВ ДРУГИХ УРОВНЕЙ</t>
  </si>
  <si>
    <t xml:space="preserve">Дотация на выравнивание уровня бюджетной обеспеченности </t>
  </si>
  <si>
    <t>151</t>
  </si>
  <si>
    <t>001</t>
  </si>
  <si>
    <t xml:space="preserve">Субвенции </t>
  </si>
  <si>
    <t>024</t>
  </si>
  <si>
    <t>999</t>
  </si>
  <si>
    <t>Субсидии на программу "Развитие дорожного хозяйства Республики Карелия на период до 2015 года"</t>
  </si>
  <si>
    <t>041</t>
  </si>
  <si>
    <t>5</t>
  </si>
  <si>
    <t>07</t>
  </si>
  <si>
    <t>180</t>
  </si>
  <si>
    <t>Субсидии</t>
  </si>
  <si>
    <t>3.2.</t>
  </si>
  <si>
    <t>3.3.</t>
  </si>
  <si>
    <t>4</t>
  </si>
  <si>
    <t>ВСЕГО ДОХОДОВ</t>
  </si>
  <si>
    <t>1.1.2</t>
  </si>
  <si>
    <t>1.1.3</t>
  </si>
  <si>
    <t>1.1.4</t>
  </si>
  <si>
    <t>075</t>
  </si>
  <si>
    <t>Доходы, от сдачи в аренду имущества, состовляющего казну сельских поселений</t>
  </si>
  <si>
    <t>Общий объем доходов  в бюджет Видлицкого сельского поселения</t>
  </si>
  <si>
    <t>035</t>
  </si>
  <si>
    <t>13</t>
  </si>
  <si>
    <t>130</t>
  </si>
  <si>
    <t>5.1</t>
  </si>
  <si>
    <t>6</t>
  </si>
  <si>
    <t>6.1</t>
  </si>
  <si>
    <t>Доходы от компенсации затрат государства</t>
  </si>
  <si>
    <t>065</t>
  </si>
  <si>
    <t>3.1</t>
  </si>
  <si>
    <t>3.2</t>
  </si>
  <si>
    <t>3.2.1</t>
  </si>
  <si>
    <t>3.2.2</t>
  </si>
  <si>
    <t>7.1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</si>
  <si>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</si>
  <si>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поступающие в порядке возмещения расходов, понесенных в связи с эксплуатацией имущества сельских поселений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</si>
  <si>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и 228 Налогового кодекса Российской Федерации</t>
    </r>
  </si>
  <si>
    <t>043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</si>
  <si>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</si>
  <si>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</si>
  <si>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</si>
  <si>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по на осуществление гос полномочий по созданию и обеспечению деятельности административных комиссии</t>
  </si>
  <si>
    <t xml:space="preserve">НАЛОГИ НА ПРИБЫЛЬ,  ДОХОДЫ </t>
  </si>
  <si>
    <t>Иные межбюджетные трансферты</t>
  </si>
  <si>
    <t>8</t>
  </si>
  <si>
    <t>8.1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</si>
  <si>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</si>
  <si>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</t>
  </si>
  <si>
    <t>053</t>
  </si>
  <si>
    <t>410</t>
  </si>
  <si>
    <t>2018</t>
  </si>
  <si>
    <t>0</t>
  </si>
  <si>
    <t>Земельный налог с организаций, обладающих земельным участком, расположенным в границах сельских поселений</t>
  </si>
  <si>
    <t>3</t>
  </si>
  <si>
    <t>56</t>
  </si>
  <si>
    <t>18</t>
  </si>
  <si>
    <t>1446</t>
  </si>
  <si>
    <t>595,00</t>
  </si>
  <si>
    <t>543,00</t>
  </si>
  <si>
    <t>619,40</t>
  </si>
  <si>
    <t>код главного администратора</t>
  </si>
  <si>
    <t>код вида доходов бюджета</t>
  </si>
  <si>
    <t>код подвида доходов бюджета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</si>
  <si>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</si>
  <si>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</si>
  <si>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</si>
  <si>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</si>
  <si>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</si>
  <si>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</si>
  <si>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</si>
  <si>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15</t>
  </si>
  <si>
    <t>35</t>
  </si>
  <si>
    <t>118</t>
  </si>
  <si>
    <t>30</t>
  </si>
  <si>
    <t>АКЦИЗЫ</t>
  </si>
  <si>
    <t>Субсидии на поддержку местных инициатив</t>
  </si>
  <si>
    <t>29</t>
  </si>
  <si>
    <t>20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</si>
  <si>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</si>
  <si>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</si>
  <si>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Прочие безвозмездные поступления</t>
  </si>
  <si>
    <t>Субсидии бюджетам сельских поселений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</si>
  <si>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Иные межбюджетные трансферты на поддержку мер по обеспечению сбалансированности бюджетов муниципальных образований</t>
  </si>
  <si>
    <t>49</t>
  </si>
  <si>
    <t>40</t>
  </si>
  <si>
    <t>5.2</t>
  </si>
  <si>
    <t>1.1</t>
  </si>
  <si>
    <t>5.</t>
  </si>
  <si>
    <t>5.3</t>
  </si>
  <si>
    <t xml:space="preserve">Приложение 3
к Решению Совета Видлицкого
сельского поселения
от            года  №  «О бюджете Видлицкого сельского поселения на 2019 год»
</t>
  </si>
  <si>
    <t xml:space="preserve">на 2019 год 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</si>
</sst>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0"/>
    <numFmt numFmtId="166" formatCode="0.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9" fontId="8" fillId="0" borderId="11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49" fontId="10" fillId="0" borderId="1" xfId="0" quotePrefix="1" applyNumberFormat="1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10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justify" wrapText="1"/>
    </xf>
    <xf numFmtId="49" fontId="3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417D4DF0AFB94A350C758EC2BFC9189FDD22FEFBD8795D830F29815AC0DD7F15F6C979DBC892CAN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2"/>
  <sheetViews>
    <sheetView tabSelected="1" topLeftCell="A7" workbookViewId="0">
      <selection activeCell="K70" sqref="K70"/>
    </sheetView>
  </sheetViews>
  <sheetFormatPr defaultRowHeight="15.75"/>
  <cols>
    <col min="1" max="1" width="7" style="17" customWidth="1"/>
    <col min="2" max="2" width="75.85546875" style="17" customWidth="1"/>
    <col min="3" max="3" width="7.28515625" style="17" customWidth="1"/>
    <col min="4" max="4" width="5" style="17" customWidth="1"/>
    <col min="5" max="5" width="5.42578125" style="17" customWidth="1"/>
    <col min="6" max="6" width="5.28515625" style="17" customWidth="1"/>
    <col min="7" max="7" width="5.140625" style="17" customWidth="1"/>
    <col min="8" max="8" width="5.5703125" style="17" customWidth="1"/>
    <col min="9" max="9" width="6.28515625" style="17" customWidth="1"/>
    <col min="10" max="10" width="7.85546875" style="17" customWidth="1"/>
    <col min="11" max="11" width="21.42578125" style="49" customWidth="1"/>
    <col min="12" max="12" width="11.85546875" style="49" hidden="1" customWidth="1"/>
    <col min="13" max="23" width="9.140625" style="49" hidden="1" customWidth="1"/>
    <col min="24" max="24" width="0.28515625" style="48" customWidth="1"/>
    <col min="25" max="25" width="15.5703125" style="49" hidden="1" customWidth="1"/>
    <col min="26" max="16384" width="9.140625" style="17"/>
  </cols>
  <sheetData>
    <row r="1" spans="1:25" hidden="1">
      <c r="A1" s="1"/>
      <c r="B1" s="1"/>
      <c r="C1" s="71"/>
      <c r="D1" s="71"/>
      <c r="E1" s="71"/>
      <c r="F1" s="71"/>
      <c r="G1" s="71"/>
      <c r="H1" s="71"/>
      <c r="I1" s="71"/>
      <c r="J1" s="71"/>
    </row>
    <row r="2" spans="1:25" hidden="1">
      <c r="A2" s="1"/>
      <c r="B2" s="1"/>
      <c r="C2" s="71"/>
      <c r="D2" s="71"/>
      <c r="E2" s="71"/>
      <c r="F2" s="71"/>
      <c r="G2" s="71"/>
      <c r="H2" s="71"/>
      <c r="I2" s="71"/>
      <c r="J2" s="71"/>
    </row>
    <row r="3" spans="1:25" hidden="1">
      <c r="A3" s="1"/>
      <c r="B3" s="1"/>
      <c r="C3" s="71"/>
      <c r="D3" s="71"/>
      <c r="E3" s="71"/>
      <c r="F3" s="71"/>
      <c r="G3" s="71"/>
      <c r="H3" s="71"/>
      <c r="I3" s="71"/>
      <c r="J3" s="71"/>
    </row>
    <row r="4" spans="1:25" hidden="1">
      <c r="A4" s="1"/>
      <c r="B4" s="1"/>
      <c r="C4" s="71"/>
      <c r="D4" s="71"/>
      <c r="E4" s="71"/>
      <c r="F4" s="71"/>
      <c r="G4" s="71"/>
      <c r="H4" s="71"/>
      <c r="I4" s="71"/>
      <c r="J4" s="71"/>
      <c r="K4" s="51"/>
      <c r="L4" s="51"/>
    </row>
    <row r="5" spans="1:25" hidden="1">
      <c r="A5" s="1"/>
      <c r="B5" s="1"/>
      <c r="C5" s="71"/>
      <c r="D5" s="71"/>
      <c r="E5" s="71"/>
      <c r="F5" s="71"/>
      <c r="G5" s="71"/>
      <c r="H5" s="71"/>
      <c r="I5" s="71"/>
      <c r="J5" s="71"/>
      <c r="K5" s="51"/>
      <c r="L5" s="51"/>
    </row>
    <row r="6" spans="1:25" hidden="1">
      <c r="A6" s="1"/>
      <c r="B6" s="1"/>
      <c r="C6" s="71"/>
      <c r="D6" s="71"/>
      <c r="E6" s="71"/>
      <c r="F6" s="71"/>
      <c r="G6" s="71"/>
      <c r="H6" s="71"/>
      <c r="I6" s="71"/>
      <c r="J6" s="71"/>
      <c r="K6" s="51"/>
      <c r="L6" s="51"/>
    </row>
    <row r="7" spans="1:25" ht="18.75" customHeight="1">
      <c r="A7" s="1"/>
      <c r="B7" s="1"/>
      <c r="C7" s="71"/>
      <c r="D7" s="71"/>
      <c r="E7" s="71"/>
      <c r="F7" s="71"/>
      <c r="G7" s="71"/>
      <c r="H7" s="71"/>
      <c r="I7" s="71"/>
      <c r="J7" s="71"/>
      <c r="K7" s="51"/>
      <c r="L7" s="51"/>
    </row>
    <row r="8" spans="1:25" ht="89.25" customHeight="1">
      <c r="A8" s="1"/>
      <c r="B8" s="1"/>
      <c r="D8" s="1"/>
      <c r="E8" s="1"/>
      <c r="F8" s="1"/>
      <c r="G8" s="1"/>
      <c r="H8" s="1"/>
      <c r="I8" s="81" t="s">
        <v>184</v>
      </c>
      <c r="J8" s="81"/>
      <c r="K8" s="81"/>
      <c r="L8" s="51"/>
    </row>
    <row r="9" spans="1:25" ht="0.75" hidden="1" customHeight="1">
      <c r="A9" s="1"/>
      <c r="B9" s="1"/>
      <c r="C9" s="1"/>
      <c r="D9" s="1"/>
      <c r="E9" s="1"/>
      <c r="F9" s="1"/>
      <c r="G9" s="1"/>
      <c r="H9" s="1"/>
      <c r="I9" s="81"/>
      <c r="J9" s="81"/>
      <c r="K9" s="81"/>
      <c r="L9" s="51"/>
    </row>
    <row r="10" spans="1:25" ht="67.5" customHeight="1">
      <c r="A10" s="1"/>
      <c r="B10" s="1"/>
      <c r="C10" s="1"/>
      <c r="D10" s="1"/>
      <c r="E10" s="1"/>
      <c r="F10" s="1"/>
      <c r="G10" s="1"/>
      <c r="H10" s="1"/>
      <c r="I10" s="81"/>
      <c r="J10" s="81"/>
      <c r="K10" s="81"/>
      <c r="L10" s="51"/>
    </row>
    <row r="11" spans="1:25" ht="32.25" hidden="1" customHeight="1">
      <c r="A11" s="1"/>
      <c r="B11" s="1"/>
      <c r="C11" s="1"/>
      <c r="D11" s="1"/>
      <c r="E11" s="1"/>
      <c r="F11" s="1"/>
      <c r="G11" s="1"/>
      <c r="H11" s="1"/>
      <c r="I11" s="81"/>
      <c r="J11" s="81"/>
      <c r="K11" s="81"/>
      <c r="L11" s="51"/>
    </row>
    <row r="12" spans="1:25" ht="0.75" hidden="1" customHeight="1">
      <c r="A12" s="1"/>
      <c r="B12" s="1"/>
      <c r="C12" s="71"/>
      <c r="D12" s="71"/>
      <c r="E12" s="18"/>
      <c r="F12" s="71"/>
      <c r="H12" s="71"/>
      <c r="I12" s="81"/>
      <c r="J12" s="81"/>
      <c r="K12" s="81"/>
      <c r="L12" s="51"/>
    </row>
    <row r="13" spans="1:25">
      <c r="A13" s="82" t="s">
        <v>115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25" ht="19.5" customHeight="1" thickBot="1">
      <c r="A14" s="89" t="s">
        <v>185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25" ht="30" customHeight="1" thickBot="1">
      <c r="A15" s="19" t="s">
        <v>0</v>
      </c>
      <c r="B15" s="45" t="s">
        <v>1</v>
      </c>
      <c r="C15" s="83" t="s">
        <v>2</v>
      </c>
      <c r="D15" s="84"/>
      <c r="E15" s="84"/>
      <c r="F15" s="84"/>
      <c r="G15" s="84"/>
      <c r="H15" s="84"/>
      <c r="I15" s="84"/>
      <c r="J15" s="85"/>
      <c r="K15" s="56" t="s">
        <v>3</v>
      </c>
      <c r="L15" s="56" t="s">
        <v>3</v>
      </c>
      <c r="M15" s="56" t="s">
        <v>3</v>
      </c>
      <c r="N15" s="56" t="s">
        <v>3</v>
      </c>
      <c r="O15" s="56" t="s">
        <v>3</v>
      </c>
      <c r="P15" s="56" t="s">
        <v>3</v>
      </c>
      <c r="Q15" s="56" t="s">
        <v>3</v>
      </c>
      <c r="R15" s="56" t="s">
        <v>3</v>
      </c>
      <c r="S15" s="56" t="s">
        <v>3</v>
      </c>
      <c r="T15" s="56" t="s">
        <v>3</v>
      </c>
      <c r="U15" s="56" t="s">
        <v>3</v>
      </c>
      <c r="V15" s="56" t="s">
        <v>3</v>
      </c>
      <c r="W15" s="56" t="s">
        <v>3</v>
      </c>
      <c r="X15" s="56" t="s">
        <v>3</v>
      </c>
      <c r="Y15" s="56" t="s">
        <v>3</v>
      </c>
    </row>
    <row r="16" spans="1:25" ht="15.75" customHeight="1">
      <c r="A16" s="20">
        <v>1</v>
      </c>
      <c r="B16" s="21">
        <v>2</v>
      </c>
      <c r="C16" s="86">
        <v>3</v>
      </c>
      <c r="D16" s="87"/>
      <c r="E16" s="87"/>
      <c r="F16" s="87"/>
      <c r="G16" s="87"/>
      <c r="H16" s="87"/>
      <c r="I16" s="87"/>
      <c r="J16" s="88"/>
      <c r="K16" s="22">
        <v>4</v>
      </c>
      <c r="L16" s="50">
        <v>5</v>
      </c>
      <c r="M16" s="50">
        <v>6</v>
      </c>
      <c r="N16" s="50">
        <v>7</v>
      </c>
      <c r="O16" s="50"/>
      <c r="P16" s="50"/>
      <c r="Q16" s="50"/>
      <c r="R16" s="50"/>
      <c r="S16" s="50"/>
      <c r="T16" s="50"/>
      <c r="U16" s="50"/>
      <c r="V16" s="50"/>
      <c r="W16" s="50"/>
      <c r="X16" s="40" t="s">
        <v>102</v>
      </c>
      <c r="Y16" s="50">
        <v>6</v>
      </c>
    </row>
    <row r="17" spans="1:25" ht="36" customHeight="1">
      <c r="A17" s="47"/>
      <c r="B17" s="2"/>
      <c r="C17" s="79" t="s">
        <v>155</v>
      </c>
      <c r="D17" s="80" t="s">
        <v>156</v>
      </c>
      <c r="E17" s="80"/>
      <c r="F17" s="80"/>
      <c r="G17" s="80"/>
      <c r="H17" s="80"/>
      <c r="I17" s="80" t="s">
        <v>157</v>
      </c>
      <c r="J17" s="80"/>
      <c r="K17" s="57"/>
      <c r="L17" s="58"/>
      <c r="M17" s="58"/>
      <c r="N17" s="58"/>
      <c r="O17" s="58"/>
      <c r="P17" s="58"/>
      <c r="Q17" s="58"/>
      <c r="R17" s="58"/>
      <c r="S17" s="55"/>
      <c r="T17" s="55"/>
      <c r="U17" s="55"/>
      <c r="V17" s="55"/>
      <c r="W17" s="55"/>
      <c r="X17" s="59" t="s">
        <v>145</v>
      </c>
      <c r="Y17" s="58">
        <v>2019</v>
      </c>
    </row>
    <row r="18" spans="1:25" ht="82.5" customHeight="1">
      <c r="A18" s="2"/>
      <c r="B18" s="2"/>
      <c r="C18" s="79"/>
      <c r="D18" s="66" t="s">
        <v>158</v>
      </c>
      <c r="E18" s="66" t="s">
        <v>159</v>
      </c>
      <c r="F18" s="66" t="s">
        <v>160</v>
      </c>
      <c r="G18" s="66" t="s">
        <v>161</v>
      </c>
      <c r="H18" s="70" t="s">
        <v>162</v>
      </c>
      <c r="I18" s="70" t="s">
        <v>163</v>
      </c>
      <c r="J18" s="70" t="s">
        <v>164</v>
      </c>
      <c r="K18" s="22"/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8</v>
      </c>
      <c r="Q18" s="50" t="s">
        <v>9</v>
      </c>
      <c r="R18" s="50" t="s">
        <v>10</v>
      </c>
      <c r="S18" s="52" t="s">
        <v>11</v>
      </c>
      <c r="T18" s="52" t="s">
        <v>12</v>
      </c>
      <c r="U18" s="52" t="s">
        <v>13</v>
      </c>
      <c r="V18" s="52" t="s">
        <v>14</v>
      </c>
      <c r="X18" s="40"/>
      <c r="Y18" s="50"/>
    </row>
    <row r="19" spans="1:25">
      <c r="A19" s="23" t="s">
        <v>15</v>
      </c>
      <c r="B19" s="24" t="s">
        <v>16</v>
      </c>
      <c r="C19" s="25" t="s">
        <v>17</v>
      </c>
      <c r="D19" s="25">
        <v>1</v>
      </c>
      <c r="E19" s="25" t="s">
        <v>18</v>
      </c>
      <c r="F19" s="25" t="s">
        <v>18</v>
      </c>
      <c r="G19" s="25" t="s">
        <v>17</v>
      </c>
      <c r="H19" s="25" t="s">
        <v>18</v>
      </c>
      <c r="I19" s="25" t="s">
        <v>19</v>
      </c>
      <c r="J19" s="25" t="s">
        <v>17</v>
      </c>
      <c r="K19" s="26">
        <f>K21+K31+K33+K40+K51+K49+K38+K26+K45++K47</f>
        <v>2799.0199999999995</v>
      </c>
      <c r="L19" s="26">
        <f t="shared" ref="L19:Y19" si="0">L21+L31+L33+L40+L51+L49+L38+L26+L45++L47</f>
        <v>4965470</v>
      </c>
      <c r="M19" s="26">
        <f t="shared" si="0"/>
        <v>4944280</v>
      </c>
      <c r="N19" s="26">
        <f t="shared" si="0"/>
        <v>5023770</v>
      </c>
      <c r="O19" s="26">
        <f t="shared" si="0"/>
        <v>1660454</v>
      </c>
      <c r="P19" s="26">
        <f t="shared" si="0"/>
        <v>1660555</v>
      </c>
      <c r="Q19" s="26">
        <f t="shared" si="0"/>
        <v>1702761</v>
      </c>
      <c r="R19" s="26">
        <f t="shared" si="0"/>
        <v>5023770</v>
      </c>
      <c r="S19" s="26">
        <f t="shared" si="0"/>
        <v>4952.4000000000005</v>
      </c>
      <c r="T19" s="26">
        <f t="shared" si="0"/>
        <v>4941.4000000000005</v>
      </c>
      <c r="U19" s="26">
        <f t="shared" si="0"/>
        <v>5228.1000000000004</v>
      </c>
      <c r="V19" s="26">
        <f t="shared" si="0"/>
        <v>5217.8</v>
      </c>
      <c r="W19" s="26">
        <f t="shared" si="0"/>
        <v>20339.699999999997</v>
      </c>
      <c r="X19" s="26">
        <f t="shared" si="0"/>
        <v>1984.4</v>
      </c>
      <c r="Y19" s="26">
        <f t="shared" si="0"/>
        <v>2083</v>
      </c>
    </row>
    <row r="20" spans="1:25" ht="21" customHeight="1">
      <c r="A20" s="23" t="s">
        <v>20</v>
      </c>
      <c r="B20" s="8" t="s">
        <v>137</v>
      </c>
      <c r="C20" s="25" t="s">
        <v>17</v>
      </c>
      <c r="D20" s="25" t="s">
        <v>21</v>
      </c>
      <c r="E20" s="25" t="s">
        <v>22</v>
      </c>
      <c r="F20" s="25" t="s">
        <v>18</v>
      </c>
      <c r="G20" s="25" t="s">
        <v>17</v>
      </c>
      <c r="H20" s="25" t="s">
        <v>18</v>
      </c>
      <c r="I20" s="25" t="s">
        <v>19</v>
      </c>
      <c r="J20" s="25" t="s">
        <v>17</v>
      </c>
      <c r="K20" s="26">
        <f t="shared" ref="K20:Y20" si="1">K21</f>
        <v>293.8</v>
      </c>
      <c r="L20" s="26">
        <f t="shared" si="1"/>
        <v>4426000</v>
      </c>
      <c r="M20" s="26">
        <f t="shared" si="1"/>
        <v>4426200</v>
      </c>
      <c r="N20" s="26">
        <f t="shared" si="1"/>
        <v>4426000</v>
      </c>
      <c r="O20" s="26">
        <f t="shared" si="1"/>
        <v>1475332</v>
      </c>
      <c r="P20" s="26">
        <f t="shared" si="1"/>
        <v>1475332</v>
      </c>
      <c r="Q20" s="26">
        <f t="shared" si="1"/>
        <v>1475336</v>
      </c>
      <c r="R20" s="26">
        <f t="shared" si="1"/>
        <v>4426000</v>
      </c>
      <c r="S20" s="26">
        <f t="shared" si="1"/>
        <v>4432.6000000000004</v>
      </c>
      <c r="T20" s="26">
        <f t="shared" si="1"/>
        <v>4432.8</v>
      </c>
      <c r="U20" s="26">
        <f t="shared" si="1"/>
        <v>4432.8</v>
      </c>
      <c r="V20" s="26">
        <f t="shared" si="1"/>
        <v>4432.8</v>
      </c>
      <c r="W20" s="26">
        <f t="shared" si="1"/>
        <v>17731</v>
      </c>
      <c r="X20" s="26">
        <f t="shared" si="1"/>
        <v>622.4</v>
      </c>
      <c r="Y20" s="26">
        <f t="shared" si="1"/>
        <v>664</v>
      </c>
    </row>
    <row r="21" spans="1:25" ht="19.5" customHeight="1">
      <c r="A21" s="23" t="s">
        <v>23</v>
      </c>
      <c r="B21" s="8" t="s">
        <v>24</v>
      </c>
      <c r="C21" s="25" t="s">
        <v>25</v>
      </c>
      <c r="D21" s="25" t="s">
        <v>21</v>
      </c>
      <c r="E21" s="25" t="s">
        <v>22</v>
      </c>
      <c r="F21" s="25" t="s">
        <v>26</v>
      </c>
      <c r="G21" s="25" t="s">
        <v>17</v>
      </c>
      <c r="H21" s="25" t="s">
        <v>22</v>
      </c>
      <c r="I21" s="25" t="s">
        <v>19</v>
      </c>
      <c r="J21" s="25" t="s">
        <v>27</v>
      </c>
      <c r="K21" s="26">
        <f>K22+K23+K24+K25</f>
        <v>293.8</v>
      </c>
      <c r="L21" s="26">
        <f t="shared" ref="L21:Y21" si="2">L22+L23+L24</f>
        <v>4426000</v>
      </c>
      <c r="M21" s="26">
        <f t="shared" si="2"/>
        <v>4426200</v>
      </c>
      <c r="N21" s="26">
        <f t="shared" si="2"/>
        <v>4426000</v>
      </c>
      <c r="O21" s="26">
        <f t="shared" si="2"/>
        <v>1475332</v>
      </c>
      <c r="P21" s="26">
        <f t="shared" si="2"/>
        <v>1475332</v>
      </c>
      <c r="Q21" s="26">
        <f t="shared" si="2"/>
        <v>1475336</v>
      </c>
      <c r="R21" s="26">
        <f t="shared" si="2"/>
        <v>4426000</v>
      </c>
      <c r="S21" s="26">
        <f t="shared" si="2"/>
        <v>4432.6000000000004</v>
      </c>
      <c r="T21" s="26">
        <f t="shared" si="2"/>
        <v>4432.8</v>
      </c>
      <c r="U21" s="26">
        <f t="shared" si="2"/>
        <v>4432.8</v>
      </c>
      <c r="V21" s="26">
        <f t="shared" si="2"/>
        <v>4432.8</v>
      </c>
      <c r="W21" s="26">
        <f t="shared" si="2"/>
        <v>17731</v>
      </c>
      <c r="X21" s="26">
        <f t="shared" si="2"/>
        <v>622.4</v>
      </c>
      <c r="Y21" s="26">
        <f t="shared" si="2"/>
        <v>664</v>
      </c>
    </row>
    <row r="22" spans="1:25" ht="87.75" customHeight="1">
      <c r="A22" s="28" t="s">
        <v>28</v>
      </c>
      <c r="B22" s="3" t="s">
        <v>131</v>
      </c>
      <c r="C22" s="29" t="s">
        <v>25</v>
      </c>
      <c r="D22" s="29" t="s">
        <v>21</v>
      </c>
      <c r="E22" s="29" t="s">
        <v>22</v>
      </c>
      <c r="F22" s="29" t="s">
        <v>26</v>
      </c>
      <c r="G22" s="29" t="s">
        <v>29</v>
      </c>
      <c r="H22" s="29" t="s">
        <v>22</v>
      </c>
      <c r="I22" s="29" t="s">
        <v>19</v>
      </c>
      <c r="J22" s="29" t="s">
        <v>27</v>
      </c>
      <c r="K22" s="30">
        <v>292.10000000000002</v>
      </c>
      <c r="L22" s="31">
        <f t="shared" ref="L22:V22" si="3">L23+L24</f>
        <v>2213000</v>
      </c>
      <c r="M22" s="31">
        <f t="shared" si="3"/>
        <v>2213100</v>
      </c>
      <c r="N22" s="31">
        <f t="shared" si="3"/>
        <v>2213000</v>
      </c>
      <c r="O22" s="31">
        <f t="shared" si="3"/>
        <v>737666</v>
      </c>
      <c r="P22" s="31">
        <f t="shared" si="3"/>
        <v>737666</v>
      </c>
      <c r="Q22" s="31">
        <f t="shared" si="3"/>
        <v>737668</v>
      </c>
      <c r="R22" s="31">
        <f t="shared" si="3"/>
        <v>2213000</v>
      </c>
      <c r="S22" s="32">
        <f t="shared" si="3"/>
        <v>2216.3000000000002</v>
      </c>
      <c r="T22" s="32">
        <f t="shared" si="3"/>
        <v>2216.4</v>
      </c>
      <c r="U22" s="32">
        <f t="shared" si="3"/>
        <v>2216.4</v>
      </c>
      <c r="V22" s="32">
        <f t="shared" si="3"/>
        <v>2216.4</v>
      </c>
      <c r="W22" s="53">
        <f>S22+T22+U22+V22</f>
        <v>8865.5</v>
      </c>
      <c r="X22" s="40" t="s">
        <v>154</v>
      </c>
      <c r="Y22" s="61">
        <v>660</v>
      </c>
    </row>
    <row r="23" spans="1:25" ht="115.5" customHeight="1">
      <c r="A23" s="6" t="s">
        <v>110</v>
      </c>
      <c r="B23" s="3" t="s">
        <v>30</v>
      </c>
      <c r="C23" s="29" t="s">
        <v>25</v>
      </c>
      <c r="D23" s="29" t="s">
        <v>21</v>
      </c>
      <c r="E23" s="29" t="s">
        <v>22</v>
      </c>
      <c r="F23" s="29" t="s">
        <v>26</v>
      </c>
      <c r="G23" s="29" t="s">
        <v>31</v>
      </c>
      <c r="H23" s="29" t="s">
        <v>22</v>
      </c>
      <c r="I23" s="29" t="s">
        <v>19</v>
      </c>
      <c r="J23" s="29" t="s">
        <v>27</v>
      </c>
      <c r="K23" s="30">
        <v>0</v>
      </c>
      <c r="L23" s="60">
        <v>2195500</v>
      </c>
      <c r="M23" s="60">
        <v>2195600</v>
      </c>
      <c r="N23" s="60">
        <v>2195500</v>
      </c>
      <c r="O23" s="60">
        <v>731833</v>
      </c>
      <c r="P23" s="60">
        <v>731833</v>
      </c>
      <c r="Q23" s="60">
        <v>731834</v>
      </c>
      <c r="R23" s="43">
        <f>Q23+P23+O23</f>
        <v>2195500</v>
      </c>
      <c r="S23" s="61">
        <v>2196.3000000000002</v>
      </c>
      <c r="T23" s="61">
        <v>2196.4</v>
      </c>
      <c r="U23" s="61">
        <v>2196.4</v>
      </c>
      <c r="V23" s="61">
        <v>2196.4</v>
      </c>
      <c r="W23" s="62">
        <f>S23+T23+U23+V23</f>
        <v>8785.5</v>
      </c>
      <c r="X23" s="64" t="s">
        <v>146</v>
      </c>
      <c r="Y23" s="61">
        <v>0</v>
      </c>
    </row>
    <row r="24" spans="1:25" ht="57.75" customHeight="1">
      <c r="A24" s="6" t="s">
        <v>111</v>
      </c>
      <c r="B24" s="3" t="s">
        <v>32</v>
      </c>
      <c r="C24" s="29" t="s">
        <v>25</v>
      </c>
      <c r="D24" s="29" t="s">
        <v>21</v>
      </c>
      <c r="E24" s="29" t="s">
        <v>22</v>
      </c>
      <c r="F24" s="29" t="s">
        <v>26</v>
      </c>
      <c r="G24" s="29" t="s">
        <v>33</v>
      </c>
      <c r="H24" s="29" t="s">
        <v>22</v>
      </c>
      <c r="I24" s="29" t="s">
        <v>19</v>
      </c>
      <c r="J24" s="29" t="s">
        <v>27</v>
      </c>
      <c r="K24" s="30">
        <v>0.7</v>
      </c>
      <c r="L24" s="60">
        <v>17500</v>
      </c>
      <c r="M24" s="60">
        <v>17500</v>
      </c>
      <c r="N24" s="60">
        <v>17500</v>
      </c>
      <c r="O24" s="60">
        <v>5833</v>
      </c>
      <c r="P24" s="60">
        <v>5833</v>
      </c>
      <c r="Q24" s="60">
        <v>5834</v>
      </c>
      <c r="R24" s="43">
        <f>Q24+P24+O24</f>
        <v>17500</v>
      </c>
      <c r="S24" s="61">
        <v>20</v>
      </c>
      <c r="T24" s="61">
        <v>20</v>
      </c>
      <c r="U24" s="61">
        <v>20</v>
      </c>
      <c r="V24" s="61">
        <v>20</v>
      </c>
      <c r="W24" s="62">
        <f>S24+T24+U24+V24</f>
        <v>80</v>
      </c>
      <c r="X24" s="63" t="s">
        <v>148</v>
      </c>
      <c r="Y24" s="61">
        <v>4</v>
      </c>
    </row>
    <row r="25" spans="1:25" ht="86.25" customHeight="1">
      <c r="A25" s="6" t="s">
        <v>112</v>
      </c>
      <c r="B25" s="4" t="s">
        <v>34</v>
      </c>
      <c r="C25" s="29" t="s">
        <v>25</v>
      </c>
      <c r="D25" s="29" t="s">
        <v>21</v>
      </c>
      <c r="E25" s="29" t="s">
        <v>22</v>
      </c>
      <c r="F25" s="29" t="s">
        <v>26</v>
      </c>
      <c r="G25" s="29" t="s">
        <v>35</v>
      </c>
      <c r="H25" s="29" t="s">
        <v>22</v>
      </c>
      <c r="I25" s="29" t="s">
        <v>19</v>
      </c>
      <c r="J25" s="29" t="s">
        <v>27</v>
      </c>
      <c r="K25" s="30">
        <v>1</v>
      </c>
      <c r="L25" s="60"/>
      <c r="M25" s="60"/>
      <c r="N25" s="60"/>
      <c r="O25" s="60"/>
      <c r="P25" s="60"/>
      <c r="Q25" s="60"/>
      <c r="R25" s="43"/>
      <c r="S25" s="61"/>
      <c r="T25" s="61"/>
      <c r="U25" s="61"/>
      <c r="V25" s="61"/>
      <c r="W25" s="62"/>
      <c r="X25" s="61" t="s">
        <v>146</v>
      </c>
      <c r="Y25" s="61">
        <v>0</v>
      </c>
    </row>
    <row r="26" spans="1:25" ht="20.25" customHeight="1">
      <c r="A26" s="8">
        <v>2</v>
      </c>
      <c r="B26" s="5" t="s">
        <v>169</v>
      </c>
      <c r="C26" s="25" t="s">
        <v>17</v>
      </c>
      <c r="D26" s="25" t="s">
        <v>21</v>
      </c>
      <c r="E26" s="25" t="s">
        <v>36</v>
      </c>
      <c r="F26" s="25" t="s">
        <v>26</v>
      </c>
      <c r="G26" s="25" t="s">
        <v>17</v>
      </c>
      <c r="H26" s="25" t="s">
        <v>22</v>
      </c>
      <c r="I26" s="25" t="s">
        <v>19</v>
      </c>
      <c r="J26" s="25" t="s">
        <v>27</v>
      </c>
      <c r="K26" s="26">
        <f>K27+K28+K29+K30</f>
        <v>1359.62</v>
      </c>
      <c r="L26" s="26">
        <f t="shared" ref="L26:Y26" si="4">L27+L28+L29+L30</f>
        <v>0</v>
      </c>
      <c r="M26" s="26">
        <f t="shared" si="4"/>
        <v>0</v>
      </c>
      <c r="N26" s="26">
        <f t="shared" si="4"/>
        <v>0</v>
      </c>
      <c r="O26" s="26">
        <f t="shared" si="4"/>
        <v>0</v>
      </c>
      <c r="P26" s="26">
        <f t="shared" si="4"/>
        <v>0</v>
      </c>
      <c r="Q26" s="26">
        <f t="shared" si="4"/>
        <v>0</v>
      </c>
      <c r="R26" s="26">
        <f t="shared" si="4"/>
        <v>0</v>
      </c>
      <c r="S26" s="26">
        <f t="shared" si="4"/>
        <v>0</v>
      </c>
      <c r="T26" s="26">
        <f t="shared" si="4"/>
        <v>0</v>
      </c>
      <c r="U26" s="26">
        <f t="shared" si="4"/>
        <v>0</v>
      </c>
      <c r="V26" s="26">
        <f t="shared" si="4"/>
        <v>0</v>
      </c>
      <c r="W26" s="26">
        <f t="shared" si="4"/>
        <v>0</v>
      </c>
      <c r="X26" s="26">
        <f t="shared" si="4"/>
        <v>0</v>
      </c>
      <c r="Y26" s="26">
        <f t="shared" si="4"/>
        <v>0</v>
      </c>
    </row>
    <row r="27" spans="1:25" ht="75.75" customHeight="1">
      <c r="A27" s="6" t="s">
        <v>37</v>
      </c>
      <c r="B27" s="3" t="s">
        <v>38</v>
      </c>
      <c r="C27" s="29" t="s">
        <v>39</v>
      </c>
      <c r="D27" s="29" t="s">
        <v>21</v>
      </c>
      <c r="E27" s="29" t="s">
        <v>36</v>
      </c>
      <c r="F27" s="29" t="s">
        <v>26</v>
      </c>
      <c r="G27" s="29" t="s">
        <v>40</v>
      </c>
      <c r="H27" s="29" t="s">
        <v>22</v>
      </c>
      <c r="I27" s="29" t="s">
        <v>19</v>
      </c>
      <c r="J27" s="29" t="s">
        <v>27</v>
      </c>
      <c r="K27" s="30">
        <v>493.03</v>
      </c>
      <c r="R27" s="27"/>
      <c r="S27" s="50"/>
      <c r="T27" s="50"/>
      <c r="U27" s="50"/>
      <c r="V27" s="50"/>
      <c r="W27" s="53"/>
      <c r="X27" s="40"/>
      <c r="Y27" s="50"/>
    </row>
    <row r="28" spans="1:25" ht="76.5" customHeight="1">
      <c r="A28" s="6" t="s">
        <v>41</v>
      </c>
      <c r="B28" s="3" t="s">
        <v>42</v>
      </c>
      <c r="C28" s="29" t="s">
        <v>39</v>
      </c>
      <c r="D28" s="29" t="s">
        <v>21</v>
      </c>
      <c r="E28" s="29" t="s">
        <v>36</v>
      </c>
      <c r="F28" s="29" t="s">
        <v>26</v>
      </c>
      <c r="G28" s="29" t="s">
        <v>43</v>
      </c>
      <c r="H28" s="29" t="s">
        <v>22</v>
      </c>
      <c r="I28" s="29" t="s">
        <v>19</v>
      </c>
      <c r="J28" s="29" t="s">
        <v>27</v>
      </c>
      <c r="K28" s="30">
        <v>3.46</v>
      </c>
      <c r="R28" s="27"/>
      <c r="S28" s="50"/>
      <c r="T28" s="50"/>
      <c r="U28" s="50"/>
      <c r="V28" s="50"/>
      <c r="W28" s="53"/>
      <c r="X28" s="40"/>
      <c r="Y28" s="50"/>
    </row>
    <row r="29" spans="1:25" ht="71.25" customHeight="1">
      <c r="A29" s="6" t="s">
        <v>44</v>
      </c>
      <c r="B29" s="3" t="s">
        <v>45</v>
      </c>
      <c r="C29" s="29" t="s">
        <v>39</v>
      </c>
      <c r="D29" s="29" t="s">
        <v>21</v>
      </c>
      <c r="E29" s="29" t="s">
        <v>36</v>
      </c>
      <c r="F29" s="29" t="s">
        <v>26</v>
      </c>
      <c r="G29" s="29" t="s">
        <v>46</v>
      </c>
      <c r="H29" s="29" t="s">
        <v>22</v>
      </c>
      <c r="I29" s="29" t="s">
        <v>19</v>
      </c>
      <c r="J29" s="29" t="s">
        <v>27</v>
      </c>
      <c r="K29" s="30">
        <v>954.81</v>
      </c>
      <c r="R29" s="27"/>
      <c r="S29" s="50"/>
      <c r="T29" s="50"/>
      <c r="U29" s="50"/>
      <c r="V29" s="50"/>
      <c r="W29" s="53"/>
      <c r="X29" s="40"/>
      <c r="Y29" s="50"/>
    </row>
    <row r="30" spans="1:25" ht="69.75" customHeight="1">
      <c r="A30" s="6" t="s">
        <v>47</v>
      </c>
      <c r="B30" s="3" t="s">
        <v>48</v>
      </c>
      <c r="C30" s="29" t="s">
        <v>39</v>
      </c>
      <c r="D30" s="29" t="s">
        <v>21</v>
      </c>
      <c r="E30" s="29" t="s">
        <v>36</v>
      </c>
      <c r="F30" s="29" t="s">
        <v>26</v>
      </c>
      <c r="G30" s="29" t="s">
        <v>49</v>
      </c>
      <c r="H30" s="29" t="s">
        <v>22</v>
      </c>
      <c r="I30" s="29" t="s">
        <v>19</v>
      </c>
      <c r="J30" s="29" t="s">
        <v>27</v>
      </c>
      <c r="K30" s="30">
        <v>-91.68</v>
      </c>
      <c r="R30" s="27"/>
      <c r="S30" s="50"/>
      <c r="T30" s="50"/>
      <c r="U30" s="50"/>
      <c r="V30" s="50"/>
      <c r="W30" s="53"/>
      <c r="X30" s="40"/>
      <c r="Y30" s="50"/>
    </row>
    <row r="31" spans="1:25">
      <c r="A31" s="23" t="s">
        <v>50</v>
      </c>
      <c r="B31" s="8" t="s">
        <v>51</v>
      </c>
      <c r="C31" s="25" t="s">
        <v>17</v>
      </c>
      <c r="D31" s="25" t="s">
        <v>21</v>
      </c>
      <c r="E31" s="25" t="s">
        <v>52</v>
      </c>
      <c r="F31" s="25" t="s">
        <v>18</v>
      </c>
      <c r="G31" s="25" t="s">
        <v>17</v>
      </c>
      <c r="H31" s="25" t="s">
        <v>18</v>
      </c>
      <c r="I31" s="25" t="s">
        <v>19</v>
      </c>
      <c r="J31" s="25" t="s">
        <v>17</v>
      </c>
      <c r="K31" s="26">
        <f t="shared" ref="K31:V31" si="5">K32</f>
        <v>142</v>
      </c>
      <c r="L31" s="2">
        <f t="shared" si="5"/>
        <v>170</v>
      </c>
      <c r="M31" s="2">
        <f t="shared" si="5"/>
        <v>180</v>
      </c>
      <c r="N31" s="2">
        <f t="shared" si="5"/>
        <v>170</v>
      </c>
      <c r="O31" s="2">
        <f t="shared" si="5"/>
        <v>56</v>
      </c>
      <c r="P31" s="2">
        <f t="shared" si="5"/>
        <v>57</v>
      </c>
      <c r="Q31" s="2">
        <f t="shared" si="5"/>
        <v>57</v>
      </c>
      <c r="R31" s="2">
        <f t="shared" si="5"/>
        <v>170</v>
      </c>
      <c r="S31" s="2">
        <f t="shared" si="5"/>
        <v>11.3</v>
      </c>
      <c r="T31" s="2">
        <f t="shared" si="5"/>
        <v>0</v>
      </c>
      <c r="U31" s="2">
        <f t="shared" si="5"/>
        <v>11.3</v>
      </c>
      <c r="V31" s="2">
        <f t="shared" si="5"/>
        <v>0</v>
      </c>
      <c r="W31" s="53">
        <f>S31+T31+U31+V31</f>
        <v>22.6</v>
      </c>
      <c r="X31" s="40"/>
      <c r="Y31" s="50"/>
    </row>
    <row r="32" spans="1:25" ht="19.5" customHeight="1">
      <c r="A32" s="6" t="s">
        <v>41</v>
      </c>
      <c r="B32" s="7" t="s">
        <v>53</v>
      </c>
      <c r="C32" s="29" t="s">
        <v>25</v>
      </c>
      <c r="D32" s="29" t="s">
        <v>21</v>
      </c>
      <c r="E32" s="29" t="s">
        <v>52</v>
      </c>
      <c r="F32" s="29" t="s">
        <v>36</v>
      </c>
      <c r="G32" s="29" t="s">
        <v>29</v>
      </c>
      <c r="H32" s="29" t="s">
        <v>22</v>
      </c>
      <c r="I32" s="29" t="s">
        <v>19</v>
      </c>
      <c r="J32" s="29" t="s">
        <v>27</v>
      </c>
      <c r="K32" s="30">
        <v>142</v>
      </c>
      <c r="L32" s="49">
        <v>170</v>
      </c>
      <c r="M32" s="49">
        <v>180</v>
      </c>
      <c r="N32" s="49">
        <v>170</v>
      </c>
      <c r="O32" s="49">
        <v>56</v>
      </c>
      <c r="P32" s="49">
        <v>57</v>
      </c>
      <c r="Q32" s="49">
        <v>57</v>
      </c>
      <c r="R32" s="27">
        <f>Q32+P32+O32</f>
        <v>170</v>
      </c>
      <c r="S32" s="50">
        <v>11.3</v>
      </c>
      <c r="T32" s="50"/>
      <c r="U32" s="50">
        <v>11.3</v>
      </c>
      <c r="V32" s="50"/>
      <c r="W32" s="53">
        <f>S32+T32+U32+V32</f>
        <v>22.6</v>
      </c>
      <c r="X32" s="40"/>
      <c r="Y32" s="50"/>
    </row>
    <row r="33" spans="1:25" ht="19.5" customHeight="1">
      <c r="A33" s="33">
        <v>3</v>
      </c>
      <c r="B33" s="8" t="s">
        <v>54</v>
      </c>
      <c r="C33" s="25" t="s">
        <v>17</v>
      </c>
      <c r="D33" s="25" t="s">
        <v>21</v>
      </c>
      <c r="E33" s="25" t="s">
        <v>55</v>
      </c>
      <c r="F33" s="25" t="s">
        <v>18</v>
      </c>
      <c r="G33" s="25" t="s">
        <v>17</v>
      </c>
      <c r="H33" s="25" t="s">
        <v>18</v>
      </c>
      <c r="I33" s="25" t="s">
        <v>19</v>
      </c>
      <c r="J33" s="25" t="s">
        <v>17</v>
      </c>
      <c r="K33" s="26">
        <f>K34+K35</f>
        <v>925</v>
      </c>
      <c r="L33" s="26">
        <f t="shared" ref="L33:Y33" si="6">L34+L35</f>
        <v>280600</v>
      </c>
      <c r="M33" s="26">
        <f t="shared" si="6"/>
        <v>259200</v>
      </c>
      <c r="N33" s="26">
        <f t="shared" si="6"/>
        <v>338800</v>
      </c>
      <c r="O33" s="26">
        <f t="shared" si="6"/>
        <v>98866</v>
      </c>
      <c r="P33" s="26">
        <f t="shared" si="6"/>
        <v>98866</v>
      </c>
      <c r="Q33" s="26">
        <f t="shared" si="6"/>
        <v>141068</v>
      </c>
      <c r="R33" s="26">
        <f t="shared" si="6"/>
        <v>338800</v>
      </c>
      <c r="S33" s="26">
        <f t="shared" si="6"/>
        <v>171.5</v>
      </c>
      <c r="T33" s="26">
        <f t="shared" si="6"/>
        <v>171.6</v>
      </c>
      <c r="U33" s="26">
        <f t="shared" si="6"/>
        <v>447</v>
      </c>
      <c r="V33" s="26">
        <f t="shared" si="6"/>
        <v>448</v>
      </c>
      <c r="W33" s="26">
        <f t="shared" si="6"/>
        <v>1238.0999999999999</v>
      </c>
      <c r="X33" s="26">
        <f t="shared" si="6"/>
        <v>1278</v>
      </c>
      <c r="Y33" s="26">
        <f t="shared" si="6"/>
        <v>1330</v>
      </c>
    </row>
    <row r="34" spans="1:25" ht="51.75" customHeight="1">
      <c r="A34" s="6" t="s">
        <v>124</v>
      </c>
      <c r="B34" s="7" t="s">
        <v>133</v>
      </c>
      <c r="C34" s="29" t="s">
        <v>25</v>
      </c>
      <c r="D34" s="29" t="s">
        <v>21</v>
      </c>
      <c r="E34" s="29" t="s">
        <v>55</v>
      </c>
      <c r="F34" s="29" t="s">
        <v>22</v>
      </c>
      <c r="G34" s="29" t="s">
        <v>33</v>
      </c>
      <c r="H34" s="29" t="s">
        <v>57</v>
      </c>
      <c r="I34" s="29" t="s">
        <v>19</v>
      </c>
      <c r="J34" s="29" t="s">
        <v>27</v>
      </c>
      <c r="K34" s="30">
        <v>159</v>
      </c>
      <c r="L34" s="60">
        <v>0</v>
      </c>
      <c r="M34" s="60">
        <v>0</v>
      </c>
      <c r="N34" s="60">
        <v>42200</v>
      </c>
      <c r="O34" s="60">
        <v>0</v>
      </c>
      <c r="P34" s="60">
        <v>0</v>
      </c>
      <c r="Q34" s="60">
        <v>42200</v>
      </c>
      <c r="R34" s="43">
        <f>Q34+P34+O34</f>
        <v>42200</v>
      </c>
      <c r="S34" s="61"/>
      <c r="T34" s="61"/>
      <c r="U34" s="61">
        <v>52</v>
      </c>
      <c r="V34" s="61">
        <v>53</v>
      </c>
      <c r="W34" s="62">
        <f>S34+T34+U34+V34</f>
        <v>105</v>
      </c>
      <c r="X34" s="61">
        <v>140</v>
      </c>
      <c r="Y34" s="61">
        <v>146</v>
      </c>
    </row>
    <row r="35" spans="1:25" ht="18" customHeight="1">
      <c r="A35" s="6" t="s">
        <v>125</v>
      </c>
      <c r="B35" s="8" t="s">
        <v>59</v>
      </c>
      <c r="C35" s="25" t="s">
        <v>25</v>
      </c>
      <c r="D35" s="25" t="s">
        <v>21</v>
      </c>
      <c r="E35" s="25" t="s">
        <v>55</v>
      </c>
      <c r="F35" s="25" t="s">
        <v>55</v>
      </c>
      <c r="G35" s="25" t="s">
        <v>17</v>
      </c>
      <c r="H35" s="25" t="s">
        <v>18</v>
      </c>
      <c r="I35" s="25" t="s">
        <v>19</v>
      </c>
      <c r="J35" s="25" t="s">
        <v>17</v>
      </c>
      <c r="K35" s="26">
        <f>K36+K37</f>
        <v>766</v>
      </c>
      <c r="L35" s="30">
        <f t="shared" ref="L35:Y35" si="7">L36+L37</f>
        <v>280600</v>
      </c>
      <c r="M35" s="30">
        <f t="shared" si="7"/>
        <v>259200</v>
      </c>
      <c r="N35" s="30">
        <f t="shared" si="7"/>
        <v>296600</v>
      </c>
      <c r="O35" s="30">
        <f t="shared" si="7"/>
        <v>98866</v>
      </c>
      <c r="P35" s="30">
        <f t="shared" si="7"/>
        <v>98866</v>
      </c>
      <c r="Q35" s="30">
        <f t="shared" si="7"/>
        <v>98868</v>
      </c>
      <c r="R35" s="30">
        <f t="shared" si="7"/>
        <v>296600</v>
      </c>
      <c r="S35" s="30">
        <f t="shared" si="7"/>
        <v>171.5</v>
      </c>
      <c r="T35" s="30">
        <f t="shared" si="7"/>
        <v>171.6</v>
      </c>
      <c r="U35" s="30">
        <f t="shared" si="7"/>
        <v>395</v>
      </c>
      <c r="V35" s="30">
        <f t="shared" si="7"/>
        <v>395</v>
      </c>
      <c r="W35" s="30">
        <f t="shared" si="7"/>
        <v>1133.0999999999999</v>
      </c>
      <c r="X35" s="30">
        <f t="shared" si="7"/>
        <v>1138</v>
      </c>
      <c r="Y35" s="30">
        <f t="shared" si="7"/>
        <v>1184</v>
      </c>
    </row>
    <row r="36" spans="1:25" ht="38.25" customHeight="1">
      <c r="A36" s="6" t="s">
        <v>126</v>
      </c>
      <c r="B36" s="7" t="s">
        <v>147</v>
      </c>
      <c r="C36" s="29" t="s">
        <v>25</v>
      </c>
      <c r="D36" s="29" t="s">
        <v>21</v>
      </c>
      <c r="E36" s="29" t="s">
        <v>55</v>
      </c>
      <c r="F36" s="29" t="s">
        <v>55</v>
      </c>
      <c r="G36" s="29" t="s">
        <v>61</v>
      </c>
      <c r="H36" s="29" t="s">
        <v>57</v>
      </c>
      <c r="I36" s="29" t="s">
        <v>19</v>
      </c>
      <c r="J36" s="29" t="s">
        <v>27</v>
      </c>
      <c r="K36" s="30">
        <v>303</v>
      </c>
      <c r="R36" s="27"/>
      <c r="S36" s="50">
        <v>50</v>
      </c>
      <c r="T36" s="50">
        <v>50</v>
      </c>
      <c r="U36" s="50">
        <v>120</v>
      </c>
      <c r="V36" s="50">
        <v>120</v>
      </c>
      <c r="W36" s="53">
        <f>S36+T36+U36+V36</f>
        <v>340</v>
      </c>
      <c r="X36" s="40" t="s">
        <v>152</v>
      </c>
      <c r="Y36" s="61">
        <v>619</v>
      </c>
    </row>
    <row r="37" spans="1:25" ht="33" customHeight="1">
      <c r="A37" s="6" t="s">
        <v>127</v>
      </c>
      <c r="B37" s="1" t="s">
        <v>60</v>
      </c>
      <c r="C37" s="29" t="s">
        <v>25</v>
      </c>
      <c r="D37" s="29" t="s">
        <v>21</v>
      </c>
      <c r="E37" s="29" t="s">
        <v>55</v>
      </c>
      <c r="F37" s="29" t="s">
        <v>55</v>
      </c>
      <c r="G37" s="29" t="s">
        <v>132</v>
      </c>
      <c r="H37" s="29" t="s">
        <v>57</v>
      </c>
      <c r="I37" s="29" t="s">
        <v>19</v>
      </c>
      <c r="J37" s="29" t="s">
        <v>27</v>
      </c>
      <c r="K37" s="30">
        <v>463</v>
      </c>
      <c r="L37" s="49">
        <v>280600</v>
      </c>
      <c r="M37" s="49">
        <v>259200</v>
      </c>
      <c r="N37" s="49">
        <v>296600</v>
      </c>
      <c r="O37" s="34">
        <v>98866</v>
      </c>
      <c r="P37" s="34">
        <v>98866</v>
      </c>
      <c r="Q37" s="35">
        <v>98868</v>
      </c>
      <c r="R37" s="27">
        <f>Q37+P37+O37</f>
        <v>296600</v>
      </c>
      <c r="S37" s="36">
        <v>121.5</v>
      </c>
      <c r="T37" s="36">
        <v>121.6</v>
      </c>
      <c r="U37" s="50">
        <v>275</v>
      </c>
      <c r="V37" s="50">
        <v>275</v>
      </c>
      <c r="W37" s="53">
        <f>S37+T37+U37+V37</f>
        <v>793.1</v>
      </c>
      <c r="X37" s="40" t="s">
        <v>153</v>
      </c>
      <c r="Y37" s="61">
        <v>565</v>
      </c>
    </row>
    <row r="38" spans="1:25" ht="20.25" customHeight="1">
      <c r="A38" s="33" t="s">
        <v>108</v>
      </c>
      <c r="B38" s="8" t="s">
        <v>63</v>
      </c>
      <c r="C38" s="25" t="s">
        <v>17</v>
      </c>
      <c r="D38" s="25" t="s">
        <v>21</v>
      </c>
      <c r="E38" s="25" t="s">
        <v>64</v>
      </c>
      <c r="F38" s="25" t="s">
        <v>18</v>
      </c>
      <c r="G38" s="25" t="s">
        <v>17</v>
      </c>
      <c r="H38" s="25" t="s">
        <v>18</v>
      </c>
      <c r="I38" s="25" t="s">
        <v>19</v>
      </c>
      <c r="J38" s="25" t="s">
        <v>17</v>
      </c>
      <c r="K38" s="26">
        <f>K39</f>
        <v>0</v>
      </c>
      <c r="L38" s="26">
        <f t="shared" ref="L38:Y38" si="8">L39</f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6">
        <f t="shared" si="8"/>
        <v>0</v>
      </c>
      <c r="R38" s="26">
        <f t="shared" si="8"/>
        <v>0</v>
      </c>
      <c r="S38" s="26">
        <f t="shared" si="8"/>
        <v>0</v>
      </c>
      <c r="T38" s="26">
        <f t="shared" si="8"/>
        <v>0</v>
      </c>
      <c r="U38" s="26">
        <f t="shared" si="8"/>
        <v>0</v>
      </c>
      <c r="V38" s="26">
        <f t="shared" si="8"/>
        <v>0</v>
      </c>
      <c r="W38" s="26">
        <f t="shared" si="8"/>
        <v>0</v>
      </c>
      <c r="X38" s="26" t="str">
        <f t="shared" si="8"/>
        <v>0</v>
      </c>
      <c r="Y38" s="26">
        <f t="shared" si="8"/>
        <v>0</v>
      </c>
    </row>
    <row r="39" spans="1:25" ht="67.5" customHeight="1">
      <c r="A39" s="6" t="s">
        <v>74</v>
      </c>
      <c r="B39" s="7" t="s">
        <v>66</v>
      </c>
      <c r="C39" s="29" t="s">
        <v>98</v>
      </c>
      <c r="D39" s="29" t="s">
        <v>21</v>
      </c>
      <c r="E39" s="29" t="s">
        <v>64</v>
      </c>
      <c r="F39" s="29" t="s">
        <v>67</v>
      </c>
      <c r="G39" s="29" t="s">
        <v>31</v>
      </c>
      <c r="H39" s="29" t="s">
        <v>22</v>
      </c>
      <c r="I39" s="29" t="s">
        <v>19</v>
      </c>
      <c r="J39" s="29" t="s">
        <v>27</v>
      </c>
      <c r="K39" s="30">
        <v>0</v>
      </c>
      <c r="O39" s="34"/>
      <c r="P39" s="34"/>
      <c r="Q39" s="35"/>
      <c r="R39" s="27"/>
      <c r="S39" s="50"/>
      <c r="T39" s="50"/>
      <c r="U39" s="50"/>
      <c r="V39" s="50"/>
      <c r="W39" s="53">
        <f>S39+T39+U39+V39</f>
        <v>0</v>
      </c>
      <c r="X39" s="40" t="s">
        <v>146</v>
      </c>
      <c r="Y39" s="50">
        <v>0</v>
      </c>
    </row>
    <row r="40" spans="1:25" ht="31.5" customHeight="1">
      <c r="A40" s="33" t="s">
        <v>102</v>
      </c>
      <c r="B40" s="9" t="s">
        <v>69</v>
      </c>
      <c r="C40" s="25" t="s">
        <v>17</v>
      </c>
      <c r="D40" s="25" t="s">
        <v>21</v>
      </c>
      <c r="E40" s="25" t="s">
        <v>70</v>
      </c>
      <c r="F40" s="25" t="s">
        <v>18</v>
      </c>
      <c r="G40" s="25" t="s">
        <v>17</v>
      </c>
      <c r="H40" s="25" t="s">
        <v>18</v>
      </c>
      <c r="I40" s="25" t="s">
        <v>19</v>
      </c>
      <c r="J40" s="25" t="s">
        <v>17</v>
      </c>
      <c r="K40" s="26">
        <f>K41+K43+K44</f>
        <v>55.6</v>
      </c>
      <c r="L40" s="26">
        <f t="shared" ref="L40:Y40" si="9">L41+L43+L44</f>
        <v>258700</v>
      </c>
      <c r="M40" s="26">
        <f t="shared" si="9"/>
        <v>258700</v>
      </c>
      <c r="N40" s="26">
        <f t="shared" si="9"/>
        <v>258800</v>
      </c>
      <c r="O40" s="26">
        <f t="shared" si="9"/>
        <v>86200</v>
      </c>
      <c r="P40" s="26">
        <f t="shared" si="9"/>
        <v>86300</v>
      </c>
      <c r="Q40" s="26">
        <f t="shared" si="9"/>
        <v>86300</v>
      </c>
      <c r="R40" s="26">
        <f t="shared" si="9"/>
        <v>258800</v>
      </c>
      <c r="S40" s="26">
        <f t="shared" si="9"/>
        <v>302</v>
      </c>
      <c r="T40" s="26">
        <f t="shared" si="9"/>
        <v>302</v>
      </c>
      <c r="U40" s="26">
        <f t="shared" si="9"/>
        <v>302</v>
      </c>
      <c r="V40" s="26">
        <f t="shared" si="9"/>
        <v>302</v>
      </c>
      <c r="W40" s="26">
        <f t="shared" si="9"/>
        <v>1208</v>
      </c>
      <c r="X40" s="26">
        <f t="shared" si="9"/>
        <v>56</v>
      </c>
      <c r="Y40" s="26">
        <f t="shared" si="9"/>
        <v>60</v>
      </c>
    </row>
    <row r="41" spans="1:25" ht="36.75" customHeight="1">
      <c r="A41" s="37" t="s">
        <v>71</v>
      </c>
      <c r="B41" s="10" t="s">
        <v>72</v>
      </c>
      <c r="C41" s="38" t="s">
        <v>17</v>
      </c>
      <c r="D41" s="38">
        <v>1</v>
      </c>
      <c r="E41" s="38">
        <v>11</v>
      </c>
      <c r="F41" s="38" t="s">
        <v>52</v>
      </c>
      <c r="G41" s="38" t="s">
        <v>17</v>
      </c>
      <c r="H41" s="38" t="s">
        <v>18</v>
      </c>
      <c r="I41" s="38" t="s">
        <v>19</v>
      </c>
      <c r="J41" s="38" t="s">
        <v>73</v>
      </c>
      <c r="K41" s="39">
        <f>K42</f>
        <v>55.6</v>
      </c>
      <c r="L41" s="39">
        <f t="shared" ref="L41:Y41" si="10">L42</f>
        <v>258700</v>
      </c>
      <c r="M41" s="39">
        <f t="shared" si="10"/>
        <v>258700</v>
      </c>
      <c r="N41" s="39">
        <f t="shared" si="10"/>
        <v>258800</v>
      </c>
      <c r="O41" s="39">
        <f t="shared" si="10"/>
        <v>86200</v>
      </c>
      <c r="P41" s="39">
        <f t="shared" si="10"/>
        <v>86300</v>
      </c>
      <c r="Q41" s="39">
        <f t="shared" si="10"/>
        <v>86300</v>
      </c>
      <c r="R41" s="39">
        <f t="shared" si="10"/>
        <v>258800</v>
      </c>
      <c r="S41" s="39">
        <f t="shared" si="10"/>
        <v>302</v>
      </c>
      <c r="T41" s="39">
        <f t="shared" si="10"/>
        <v>302</v>
      </c>
      <c r="U41" s="39">
        <f t="shared" si="10"/>
        <v>302</v>
      </c>
      <c r="V41" s="39">
        <f t="shared" si="10"/>
        <v>302</v>
      </c>
      <c r="W41" s="39">
        <f t="shared" si="10"/>
        <v>1208</v>
      </c>
      <c r="X41" s="39" t="str">
        <f t="shared" si="10"/>
        <v>56</v>
      </c>
      <c r="Y41" s="39">
        <f t="shared" si="10"/>
        <v>60</v>
      </c>
    </row>
    <row r="42" spans="1:25" ht="64.5" customHeight="1">
      <c r="A42" s="6" t="s">
        <v>119</v>
      </c>
      <c r="B42" s="11" t="s">
        <v>129</v>
      </c>
      <c r="C42" s="29" t="s">
        <v>98</v>
      </c>
      <c r="D42" s="29" t="s">
        <v>21</v>
      </c>
      <c r="E42" s="29" t="s">
        <v>70</v>
      </c>
      <c r="F42" s="29" t="s">
        <v>52</v>
      </c>
      <c r="G42" s="40" t="s">
        <v>116</v>
      </c>
      <c r="H42" s="29" t="s">
        <v>57</v>
      </c>
      <c r="I42" s="29" t="s">
        <v>19</v>
      </c>
      <c r="J42" s="29" t="s">
        <v>73</v>
      </c>
      <c r="K42" s="30">
        <v>55.6</v>
      </c>
      <c r="L42" s="49">
        <v>258700</v>
      </c>
      <c r="M42" s="49">
        <v>258700</v>
      </c>
      <c r="N42" s="49">
        <v>258800</v>
      </c>
      <c r="O42" s="49">
        <v>86200</v>
      </c>
      <c r="P42" s="49">
        <v>86300</v>
      </c>
      <c r="Q42" s="49">
        <v>86300</v>
      </c>
      <c r="R42" s="27">
        <f>Q42+P42+O42</f>
        <v>258800</v>
      </c>
      <c r="S42" s="50">
        <v>302</v>
      </c>
      <c r="T42" s="50">
        <v>302</v>
      </c>
      <c r="U42" s="50">
        <v>302</v>
      </c>
      <c r="V42" s="50">
        <v>302</v>
      </c>
      <c r="W42" s="53">
        <f>S42+T42+U42+V42</f>
        <v>1208</v>
      </c>
      <c r="X42" s="61" t="s">
        <v>149</v>
      </c>
      <c r="Y42" s="61">
        <v>60</v>
      </c>
    </row>
    <row r="43" spans="1:25" ht="41.25" hidden="1" customHeight="1">
      <c r="A43" s="6" t="s">
        <v>180</v>
      </c>
      <c r="B43" s="11" t="s">
        <v>114</v>
      </c>
      <c r="C43" s="40" t="s">
        <v>98</v>
      </c>
      <c r="D43" s="40" t="s">
        <v>21</v>
      </c>
      <c r="E43" s="40" t="s">
        <v>70</v>
      </c>
      <c r="F43" s="40" t="s">
        <v>52</v>
      </c>
      <c r="G43" s="40" t="s">
        <v>113</v>
      </c>
      <c r="H43" s="40" t="s">
        <v>57</v>
      </c>
      <c r="I43" s="40" t="s">
        <v>19</v>
      </c>
      <c r="J43" s="40" t="s">
        <v>73</v>
      </c>
      <c r="K43" s="30">
        <v>0</v>
      </c>
      <c r="R43" s="27"/>
      <c r="S43" s="50"/>
      <c r="T43" s="50"/>
      <c r="U43" s="50"/>
      <c r="V43" s="50"/>
      <c r="W43" s="53"/>
      <c r="X43" s="61" t="s">
        <v>146</v>
      </c>
      <c r="Y43" s="61">
        <v>0</v>
      </c>
    </row>
    <row r="44" spans="1:25" ht="41.25" hidden="1" customHeight="1">
      <c r="A44" s="6" t="s">
        <v>183</v>
      </c>
      <c r="B44" s="11" t="s">
        <v>75</v>
      </c>
      <c r="C44" s="40" t="s">
        <v>98</v>
      </c>
      <c r="D44" s="40" t="s">
        <v>21</v>
      </c>
      <c r="E44" s="40" t="s">
        <v>70</v>
      </c>
      <c r="F44" s="40" t="s">
        <v>76</v>
      </c>
      <c r="G44" s="40" t="s">
        <v>77</v>
      </c>
      <c r="H44" s="40" t="s">
        <v>57</v>
      </c>
      <c r="I44" s="40" t="s">
        <v>19</v>
      </c>
      <c r="J44" s="40" t="s">
        <v>73</v>
      </c>
      <c r="K44" s="30">
        <v>0</v>
      </c>
      <c r="R44" s="27"/>
      <c r="S44" s="50"/>
      <c r="T44" s="50"/>
      <c r="U44" s="50"/>
      <c r="V44" s="50"/>
      <c r="W44" s="53"/>
      <c r="X44" s="61" t="s">
        <v>146</v>
      </c>
      <c r="Y44" s="61">
        <v>0</v>
      </c>
    </row>
    <row r="45" spans="1:25" ht="28.5" customHeight="1">
      <c r="A45" s="33" t="s">
        <v>120</v>
      </c>
      <c r="B45" s="8" t="s">
        <v>122</v>
      </c>
      <c r="C45" s="41" t="s">
        <v>17</v>
      </c>
      <c r="D45" s="41" t="s">
        <v>21</v>
      </c>
      <c r="E45" s="41" t="s">
        <v>117</v>
      </c>
      <c r="F45" s="41" t="s">
        <v>26</v>
      </c>
      <c r="G45" s="41" t="s">
        <v>17</v>
      </c>
      <c r="H45" s="41" t="s">
        <v>57</v>
      </c>
      <c r="I45" s="41" t="s">
        <v>19</v>
      </c>
      <c r="J45" s="41" t="s">
        <v>118</v>
      </c>
      <c r="K45" s="26">
        <f>K46</f>
        <v>13</v>
      </c>
      <c r="L45" s="26">
        <f t="shared" ref="L45:Y45" si="11">L46</f>
        <v>0</v>
      </c>
      <c r="M45" s="26">
        <f t="shared" si="11"/>
        <v>0</v>
      </c>
      <c r="N45" s="26">
        <f t="shared" si="11"/>
        <v>0</v>
      </c>
      <c r="O45" s="26">
        <f t="shared" si="11"/>
        <v>0</v>
      </c>
      <c r="P45" s="26">
        <f t="shared" si="11"/>
        <v>0</v>
      </c>
      <c r="Q45" s="26">
        <f t="shared" si="11"/>
        <v>0</v>
      </c>
      <c r="R45" s="26">
        <f t="shared" si="11"/>
        <v>0</v>
      </c>
      <c r="S45" s="26">
        <f t="shared" si="11"/>
        <v>0</v>
      </c>
      <c r="T45" s="26">
        <f t="shared" si="11"/>
        <v>0</v>
      </c>
      <c r="U45" s="26">
        <f t="shared" si="11"/>
        <v>0</v>
      </c>
      <c r="V45" s="26">
        <f t="shared" si="11"/>
        <v>0</v>
      </c>
      <c r="W45" s="26">
        <f t="shared" si="11"/>
        <v>0</v>
      </c>
      <c r="X45" s="26" t="str">
        <f t="shared" si="11"/>
        <v>18</v>
      </c>
      <c r="Y45" s="26">
        <f t="shared" si="11"/>
        <v>19</v>
      </c>
    </row>
    <row r="46" spans="1:25" ht="39.75" customHeight="1">
      <c r="A46" s="6" t="s">
        <v>121</v>
      </c>
      <c r="B46" s="11" t="s">
        <v>130</v>
      </c>
      <c r="C46" s="40" t="s">
        <v>98</v>
      </c>
      <c r="D46" s="40" t="s">
        <v>21</v>
      </c>
      <c r="E46" s="40" t="s">
        <v>117</v>
      </c>
      <c r="F46" s="40" t="s">
        <v>26</v>
      </c>
      <c r="G46" s="40" t="s">
        <v>123</v>
      </c>
      <c r="H46" s="40" t="s">
        <v>57</v>
      </c>
      <c r="I46" s="40" t="s">
        <v>19</v>
      </c>
      <c r="J46" s="40" t="s">
        <v>118</v>
      </c>
      <c r="K46" s="30">
        <v>13</v>
      </c>
      <c r="R46" s="27"/>
      <c r="S46" s="50"/>
      <c r="T46" s="50"/>
      <c r="U46" s="50"/>
      <c r="V46" s="50"/>
      <c r="W46" s="53"/>
      <c r="X46" s="61" t="s">
        <v>150</v>
      </c>
      <c r="Y46" s="61">
        <v>19</v>
      </c>
    </row>
    <row r="47" spans="1:25" ht="28.5" customHeight="1">
      <c r="A47" s="33" t="s">
        <v>83</v>
      </c>
      <c r="B47" s="46" t="s">
        <v>142</v>
      </c>
      <c r="C47" s="41" t="s">
        <v>17</v>
      </c>
      <c r="D47" s="41" t="s">
        <v>21</v>
      </c>
      <c r="E47" s="41" t="s">
        <v>85</v>
      </c>
      <c r="F47" s="41" t="s">
        <v>26</v>
      </c>
      <c r="G47" s="41" t="s">
        <v>17</v>
      </c>
      <c r="H47" s="41" t="s">
        <v>18</v>
      </c>
      <c r="I47" s="41" t="s">
        <v>19</v>
      </c>
      <c r="J47" s="41" t="s">
        <v>144</v>
      </c>
      <c r="K47" s="26">
        <f>K48</f>
        <v>0</v>
      </c>
      <c r="L47" s="26">
        <f t="shared" ref="L47:Y47" si="12">L48</f>
        <v>0</v>
      </c>
      <c r="M47" s="26">
        <f t="shared" si="12"/>
        <v>0</v>
      </c>
      <c r="N47" s="26">
        <f t="shared" si="12"/>
        <v>0</v>
      </c>
      <c r="O47" s="26">
        <f t="shared" si="12"/>
        <v>0</v>
      </c>
      <c r="P47" s="26">
        <f t="shared" si="12"/>
        <v>0</v>
      </c>
      <c r="Q47" s="26">
        <f t="shared" si="12"/>
        <v>0</v>
      </c>
      <c r="R47" s="26">
        <f t="shared" si="12"/>
        <v>0</v>
      </c>
      <c r="S47" s="26">
        <f t="shared" si="12"/>
        <v>0</v>
      </c>
      <c r="T47" s="26">
        <f t="shared" si="12"/>
        <v>0</v>
      </c>
      <c r="U47" s="26">
        <f t="shared" si="12"/>
        <v>0</v>
      </c>
      <c r="V47" s="26">
        <f t="shared" si="12"/>
        <v>0</v>
      </c>
      <c r="W47" s="26">
        <f t="shared" si="12"/>
        <v>0</v>
      </c>
      <c r="X47" s="26" t="str">
        <f t="shared" si="12"/>
        <v>0</v>
      </c>
      <c r="Y47" s="26">
        <f t="shared" si="12"/>
        <v>0</v>
      </c>
    </row>
    <row r="48" spans="1:25" ht="81" customHeight="1">
      <c r="A48" s="6" t="s">
        <v>128</v>
      </c>
      <c r="B48" s="11" t="s">
        <v>141</v>
      </c>
      <c r="C48" s="40" t="s">
        <v>98</v>
      </c>
      <c r="D48" s="40" t="s">
        <v>21</v>
      </c>
      <c r="E48" s="40" t="s">
        <v>85</v>
      </c>
      <c r="F48" s="40" t="s">
        <v>26</v>
      </c>
      <c r="G48" s="40" t="s">
        <v>143</v>
      </c>
      <c r="H48" s="40" t="s">
        <v>57</v>
      </c>
      <c r="I48" s="40" t="s">
        <v>19</v>
      </c>
      <c r="J48" s="40" t="s">
        <v>144</v>
      </c>
      <c r="K48" s="30">
        <v>0</v>
      </c>
      <c r="R48" s="27"/>
      <c r="S48" s="50"/>
      <c r="T48" s="50"/>
      <c r="U48" s="50"/>
      <c r="V48" s="50"/>
      <c r="W48" s="53"/>
      <c r="X48" s="61" t="s">
        <v>146</v>
      </c>
      <c r="Y48" s="61">
        <v>0</v>
      </c>
    </row>
    <row r="49" spans="1:25" ht="19.5" customHeight="1">
      <c r="A49" s="33" t="s">
        <v>139</v>
      </c>
      <c r="B49" s="8" t="s">
        <v>78</v>
      </c>
      <c r="C49" s="25" t="s">
        <v>17</v>
      </c>
      <c r="D49" s="25" t="s">
        <v>21</v>
      </c>
      <c r="E49" s="25" t="s">
        <v>79</v>
      </c>
      <c r="F49" s="25" t="s">
        <v>18</v>
      </c>
      <c r="G49" s="25" t="s">
        <v>18</v>
      </c>
      <c r="H49" s="25" t="s">
        <v>18</v>
      </c>
      <c r="I49" s="25" t="s">
        <v>19</v>
      </c>
      <c r="J49" s="25" t="s">
        <v>80</v>
      </c>
      <c r="K49" s="26">
        <f>K50</f>
        <v>10</v>
      </c>
      <c r="L49" s="26">
        <f t="shared" ref="L49:Y49" si="13">L50</f>
        <v>0</v>
      </c>
      <c r="M49" s="26">
        <f t="shared" si="13"/>
        <v>0</v>
      </c>
      <c r="N49" s="26">
        <f t="shared" si="13"/>
        <v>0</v>
      </c>
      <c r="O49" s="26">
        <f t="shared" si="13"/>
        <v>0</v>
      </c>
      <c r="P49" s="26">
        <f t="shared" si="13"/>
        <v>0</v>
      </c>
      <c r="Q49" s="26">
        <f t="shared" si="13"/>
        <v>0</v>
      </c>
      <c r="R49" s="26">
        <f t="shared" si="13"/>
        <v>0</v>
      </c>
      <c r="S49" s="26">
        <f t="shared" si="13"/>
        <v>0</v>
      </c>
      <c r="T49" s="26">
        <f t="shared" si="13"/>
        <v>0</v>
      </c>
      <c r="U49" s="26">
        <f t="shared" si="13"/>
        <v>0</v>
      </c>
      <c r="V49" s="26">
        <f t="shared" si="13"/>
        <v>0</v>
      </c>
      <c r="W49" s="26">
        <f t="shared" si="13"/>
        <v>0</v>
      </c>
      <c r="X49" s="26" t="str">
        <f t="shared" si="13"/>
        <v>10</v>
      </c>
      <c r="Y49" s="26">
        <f t="shared" si="13"/>
        <v>10</v>
      </c>
    </row>
    <row r="50" spans="1:25" ht="45" customHeight="1">
      <c r="A50" s="6" t="s">
        <v>140</v>
      </c>
      <c r="B50" s="12" t="s">
        <v>81</v>
      </c>
      <c r="C50" s="29" t="s">
        <v>98</v>
      </c>
      <c r="D50" s="29" t="s">
        <v>21</v>
      </c>
      <c r="E50" s="29" t="s">
        <v>79</v>
      </c>
      <c r="F50" s="29" t="s">
        <v>82</v>
      </c>
      <c r="G50" s="29" t="s">
        <v>35</v>
      </c>
      <c r="H50" s="29" t="s">
        <v>26</v>
      </c>
      <c r="I50" s="29" t="s">
        <v>19</v>
      </c>
      <c r="J50" s="29" t="s">
        <v>80</v>
      </c>
      <c r="K50" s="30">
        <v>10</v>
      </c>
      <c r="R50" s="27"/>
      <c r="S50" s="50"/>
      <c r="T50" s="50"/>
      <c r="U50" s="50"/>
      <c r="V50" s="50"/>
      <c r="W50" s="53"/>
      <c r="X50" s="61" t="s">
        <v>57</v>
      </c>
      <c r="Y50" s="61">
        <v>10</v>
      </c>
    </row>
    <row r="51" spans="1:25" ht="12.75" hidden="1" customHeight="1">
      <c r="A51" s="6" t="s">
        <v>83</v>
      </c>
      <c r="B51" s="13" t="s">
        <v>84</v>
      </c>
      <c r="C51" s="29" t="s">
        <v>17</v>
      </c>
      <c r="D51" s="29" t="s">
        <v>21</v>
      </c>
      <c r="E51" s="29" t="s">
        <v>85</v>
      </c>
      <c r="F51" s="29" t="s">
        <v>18</v>
      </c>
      <c r="G51" s="29" t="s">
        <v>17</v>
      </c>
      <c r="H51" s="29" t="s">
        <v>57</v>
      </c>
      <c r="I51" s="29" t="s">
        <v>19</v>
      </c>
      <c r="J51" s="29" t="s">
        <v>17</v>
      </c>
      <c r="K51" s="30">
        <f>K52</f>
        <v>0</v>
      </c>
      <c r="L51" s="31">
        <f t="shared" ref="L51:V51" si="14">L52</f>
        <v>0</v>
      </c>
      <c r="M51" s="31">
        <f t="shared" si="14"/>
        <v>0</v>
      </c>
      <c r="N51" s="31">
        <f t="shared" si="14"/>
        <v>0</v>
      </c>
      <c r="O51" s="31">
        <f t="shared" si="14"/>
        <v>0</v>
      </c>
      <c r="P51" s="31">
        <f t="shared" si="14"/>
        <v>0</v>
      </c>
      <c r="Q51" s="31">
        <f t="shared" si="14"/>
        <v>0</v>
      </c>
      <c r="R51" s="31">
        <f t="shared" si="14"/>
        <v>0</v>
      </c>
      <c r="S51" s="31">
        <f t="shared" si="14"/>
        <v>35</v>
      </c>
      <c r="T51" s="31">
        <f t="shared" si="14"/>
        <v>35</v>
      </c>
      <c r="U51" s="31">
        <f t="shared" si="14"/>
        <v>35</v>
      </c>
      <c r="V51" s="31">
        <f t="shared" si="14"/>
        <v>35</v>
      </c>
      <c r="W51" s="53">
        <f>S51+T51+U51+V51</f>
        <v>140</v>
      </c>
      <c r="X51" s="61"/>
      <c r="Y51" s="61"/>
    </row>
    <row r="52" spans="1:25" ht="42" hidden="1" customHeight="1">
      <c r="A52" s="6" t="s">
        <v>86</v>
      </c>
      <c r="B52" s="14" t="s">
        <v>87</v>
      </c>
      <c r="C52" s="29" t="s">
        <v>17</v>
      </c>
      <c r="D52" s="29" t="s">
        <v>21</v>
      </c>
      <c r="E52" s="29" t="s">
        <v>85</v>
      </c>
      <c r="F52" s="29" t="s">
        <v>55</v>
      </c>
      <c r="G52" s="29" t="s">
        <v>88</v>
      </c>
      <c r="H52" s="29" t="s">
        <v>57</v>
      </c>
      <c r="I52" s="29" t="s">
        <v>19</v>
      </c>
      <c r="J52" s="29" t="s">
        <v>89</v>
      </c>
      <c r="K52" s="30">
        <v>0</v>
      </c>
      <c r="R52" s="27"/>
      <c r="S52" s="50">
        <v>35</v>
      </c>
      <c r="T52" s="50">
        <v>35</v>
      </c>
      <c r="U52" s="50">
        <v>35</v>
      </c>
      <c r="V52" s="50">
        <v>35</v>
      </c>
      <c r="W52" s="53">
        <f>S52+T52+U52+V52</f>
        <v>140</v>
      </c>
      <c r="X52" s="61"/>
      <c r="Y52" s="61"/>
    </row>
    <row r="53" spans="1:25" ht="42.75" hidden="1" customHeight="1">
      <c r="A53" s="6"/>
      <c r="B53" s="14"/>
      <c r="C53" s="29"/>
      <c r="D53" s="29"/>
      <c r="E53" s="29"/>
      <c r="F53" s="29"/>
      <c r="G53" s="29"/>
      <c r="H53" s="29"/>
      <c r="I53" s="29"/>
      <c r="J53" s="29"/>
      <c r="K53" s="30"/>
      <c r="R53" s="27"/>
      <c r="S53" s="54"/>
      <c r="T53" s="54"/>
      <c r="U53" s="54"/>
      <c r="V53" s="54"/>
      <c r="W53" s="54"/>
      <c r="X53" s="61"/>
      <c r="Y53" s="61"/>
    </row>
    <row r="54" spans="1:25" ht="25.5" customHeight="1">
      <c r="A54" s="33" t="s">
        <v>90</v>
      </c>
      <c r="B54" s="42" t="s">
        <v>91</v>
      </c>
      <c r="C54" s="25" t="s">
        <v>17</v>
      </c>
      <c r="D54" s="25" t="s">
        <v>92</v>
      </c>
      <c r="E54" s="25" t="s">
        <v>18</v>
      </c>
      <c r="F54" s="25" t="s">
        <v>18</v>
      </c>
      <c r="G54" s="25" t="s">
        <v>17</v>
      </c>
      <c r="H54" s="25" t="s">
        <v>18</v>
      </c>
      <c r="I54" s="25" t="s">
        <v>19</v>
      </c>
      <c r="J54" s="25" t="s">
        <v>17</v>
      </c>
      <c r="K54" s="26">
        <f>K55+K67</f>
        <v>2175.8000000000002</v>
      </c>
      <c r="L54" s="26" t="e">
        <f>L55+#REF!</f>
        <v>#REF!</v>
      </c>
      <c r="M54" s="26" t="e">
        <f>M55+#REF!</f>
        <v>#REF!</v>
      </c>
      <c r="N54" s="26" t="e">
        <f>N55+#REF!</f>
        <v>#REF!</v>
      </c>
      <c r="O54" s="26" t="e">
        <f>O55+#REF!</f>
        <v>#REF!</v>
      </c>
      <c r="P54" s="26" t="e">
        <f>P55+#REF!</f>
        <v>#REF!</v>
      </c>
      <c r="Q54" s="26" t="e">
        <f>Q55+#REF!</f>
        <v>#REF!</v>
      </c>
      <c r="R54" s="26" t="e">
        <f>R55+#REF!</f>
        <v>#REF!</v>
      </c>
      <c r="S54" s="26" t="e">
        <f>S55+#REF!</f>
        <v>#REF!</v>
      </c>
      <c r="T54" s="26" t="e">
        <f>T55+#REF!</f>
        <v>#REF!</v>
      </c>
      <c r="U54" s="26" t="e">
        <f>U55+#REF!</f>
        <v>#REF!</v>
      </c>
      <c r="V54" s="26" t="e">
        <f>V55+#REF!</f>
        <v>#REF!</v>
      </c>
      <c r="W54" s="26" t="e">
        <f>W55+#REF!</f>
        <v>#REF!</v>
      </c>
      <c r="X54" s="26" t="e">
        <f>X55+#REF!</f>
        <v>#REF!</v>
      </c>
      <c r="Y54" s="26" t="e">
        <f>Y55+#REF!</f>
        <v>#REF!</v>
      </c>
    </row>
    <row r="55" spans="1:25" ht="35.25" customHeight="1">
      <c r="A55" s="14"/>
      <c r="B55" s="8" t="s">
        <v>93</v>
      </c>
      <c r="C55" s="25" t="s">
        <v>17</v>
      </c>
      <c r="D55" s="25" t="s">
        <v>92</v>
      </c>
      <c r="E55" s="25" t="s">
        <v>26</v>
      </c>
      <c r="F55" s="25" t="s">
        <v>18</v>
      </c>
      <c r="G55" s="25" t="s">
        <v>17</v>
      </c>
      <c r="H55" s="25" t="s">
        <v>18</v>
      </c>
      <c r="I55" s="25" t="s">
        <v>19</v>
      </c>
      <c r="J55" s="25" t="s">
        <v>17</v>
      </c>
      <c r="K55" s="26">
        <f>K56+K58+K61+K65</f>
        <v>2175.8000000000002</v>
      </c>
      <c r="L55" s="26">
        <f t="shared" ref="L55:Y55" si="15">L56+L58+L61+L68+L69</f>
        <v>77000</v>
      </c>
      <c r="M55" s="26">
        <f t="shared" si="15"/>
        <v>216000</v>
      </c>
      <c r="N55" s="26">
        <f t="shared" si="15"/>
        <v>0</v>
      </c>
      <c r="O55" s="26">
        <f t="shared" si="15"/>
        <v>0</v>
      </c>
      <c r="P55" s="26">
        <f t="shared" si="15"/>
        <v>0</v>
      </c>
      <c r="Q55" s="26">
        <f t="shared" si="15"/>
        <v>0</v>
      </c>
      <c r="R55" s="26">
        <f t="shared" si="15"/>
        <v>0</v>
      </c>
      <c r="S55" s="26">
        <f t="shared" si="15"/>
        <v>0</v>
      </c>
      <c r="T55" s="26">
        <f t="shared" si="15"/>
        <v>0</v>
      </c>
      <c r="U55" s="26">
        <f t="shared" si="15"/>
        <v>0</v>
      </c>
      <c r="V55" s="26">
        <f t="shared" si="15"/>
        <v>0</v>
      </c>
      <c r="W55" s="26">
        <f t="shared" si="15"/>
        <v>0</v>
      </c>
      <c r="X55" s="26">
        <f t="shared" si="15"/>
        <v>1635</v>
      </c>
      <c r="Y55" s="26">
        <f t="shared" si="15"/>
        <v>1570</v>
      </c>
    </row>
    <row r="56" spans="1:25" ht="24.75" customHeight="1">
      <c r="A56" s="33" t="s">
        <v>20</v>
      </c>
      <c r="B56" s="8" t="s">
        <v>94</v>
      </c>
      <c r="C56" s="25" t="s">
        <v>17</v>
      </c>
      <c r="D56" s="25" t="s">
        <v>92</v>
      </c>
      <c r="E56" s="25" t="s">
        <v>26</v>
      </c>
      <c r="F56" s="25" t="s">
        <v>165</v>
      </c>
      <c r="G56" s="25" t="s">
        <v>96</v>
      </c>
      <c r="H56" s="25" t="s">
        <v>18</v>
      </c>
      <c r="I56" s="25" t="s">
        <v>19</v>
      </c>
      <c r="J56" s="25" t="s">
        <v>95</v>
      </c>
      <c r="K56" s="26">
        <f>K57</f>
        <v>1871</v>
      </c>
      <c r="L56" s="26">
        <f t="shared" ref="L56:Y56" si="16">L57</f>
        <v>77000</v>
      </c>
      <c r="M56" s="26">
        <f t="shared" si="16"/>
        <v>216000</v>
      </c>
      <c r="N56" s="26">
        <f t="shared" si="16"/>
        <v>0</v>
      </c>
      <c r="O56" s="26">
        <f t="shared" si="16"/>
        <v>0</v>
      </c>
      <c r="P56" s="26">
        <f t="shared" si="16"/>
        <v>0</v>
      </c>
      <c r="Q56" s="26">
        <f t="shared" si="16"/>
        <v>0</v>
      </c>
      <c r="R56" s="26">
        <f t="shared" si="16"/>
        <v>0</v>
      </c>
      <c r="S56" s="26">
        <f t="shared" si="16"/>
        <v>0</v>
      </c>
      <c r="T56" s="26">
        <f t="shared" si="16"/>
        <v>0</v>
      </c>
      <c r="U56" s="26">
        <f t="shared" si="16"/>
        <v>0</v>
      </c>
      <c r="V56" s="26">
        <f t="shared" si="16"/>
        <v>0</v>
      </c>
      <c r="W56" s="26">
        <f t="shared" si="16"/>
        <v>0</v>
      </c>
      <c r="X56" s="26" t="str">
        <f t="shared" si="16"/>
        <v>1446</v>
      </c>
      <c r="Y56" s="26">
        <f t="shared" si="16"/>
        <v>1381</v>
      </c>
    </row>
    <row r="57" spans="1:25" ht="33" customHeight="1">
      <c r="A57" s="6" t="s">
        <v>181</v>
      </c>
      <c r="B57" s="7" t="s">
        <v>134</v>
      </c>
      <c r="C57" s="40" t="s">
        <v>98</v>
      </c>
      <c r="D57" s="29" t="s">
        <v>92</v>
      </c>
      <c r="E57" s="29" t="s">
        <v>26</v>
      </c>
      <c r="F57" s="29" t="s">
        <v>165</v>
      </c>
      <c r="G57" s="29" t="s">
        <v>96</v>
      </c>
      <c r="H57" s="29" t="s">
        <v>57</v>
      </c>
      <c r="I57" s="29" t="s">
        <v>19</v>
      </c>
      <c r="J57" s="29" t="s">
        <v>95</v>
      </c>
      <c r="K57" s="30">
        <v>1871</v>
      </c>
      <c r="L57" s="49">
        <v>77000</v>
      </c>
      <c r="M57" s="49">
        <v>216000</v>
      </c>
      <c r="N57" s="49">
        <v>0</v>
      </c>
      <c r="O57" s="49">
        <v>0</v>
      </c>
      <c r="P57" s="49">
        <v>0</v>
      </c>
      <c r="Q57" s="49">
        <v>0</v>
      </c>
      <c r="R57" s="27">
        <f>Q57+P57+O57</f>
        <v>0</v>
      </c>
      <c r="W57" s="49">
        <f>S57+T57+U57+V57</f>
        <v>0</v>
      </c>
      <c r="X57" s="61" t="s">
        <v>151</v>
      </c>
      <c r="Y57" s="61">
        <v>1381</v>
      </c>
    </row>
    <row r="58" spans="1:25" ht="25.5" customHeight="1">
      <c r="A58" s="33" t="s">
        <v>50</v>
      </c>
      <c r="B58" s="8" t="s">
        <v>97</v>
      </c>
      <c r="C58" s="25" t="s">
        <v>17</v>
      </c>
      <c r="D58" s="25" t="s">
        <v>92</v>
      </c>
      <c r="E58" s="25" t="s">
        <v>26</v>
      </c>
      <c r="F58" s="25" t="s">
        <v>168</v>
      </c>
      <c r="G58" s="25" t="s">
        <v>17</v>
      </c>
      <c r="H58" s="25" t="s">
        <v>18</v>
      </c>
      <c r="I58" s="25" t="s">
        <v>19</v>
      </c>
      <c r="J58" s="25" t="s">
        <v>95</v>
      </c>
      <c r="K58" s="26">
        <f>K59+K60</f>
        <v>304.8</v>
      </c>
      <c r="L58" s="26">
        <f t="shared" ref="L58:Y58" si="17">L59+L60</f>
        <v>0</v>
      </c>
      <c r="M58" s="26">
        <f t="shared" si="17"/>
        <v>0</v>
      </c>
      <c r="N58" s="26">
        <f t="shared" si="17"/>
        <v>0</v>
      </c>
      <c r="O58" s="26">
        <f t="shared" si="17"/>
        <v>0</v>
      </c>
      <c r="P58" s="26">
        <f t="shared" si="17"/>
        <v>0</v>
      </c>
      <c r="Q58" s="26">
        <f t="shared" si="17"/>
        <v>0</v>
      </c>
      <c r="R58" s="26">
        <f t="shared" si="17"/>
        <v>0</v>
      </c>
      <c r="S58" s="26">
        <f t="shared" si="17"/>
        <v>0</v>
      </c>
      <c r="T58" s="26">
        <f t="shared" si="17"/>
        <v>0</v>
      </c>
      <c r="U58" s="26">
        <f t="shared" si="17"/>
        <v>0</v>
      </c>
      <c r="V58" s="26">
        <f t="shared" si="17"/>
        <v>0</v>
      </c>
      <c r="W58" s="26">
        <f t="shared" si="17"/>
        <v>0</v>
      </c>
      <c r="X58" s="26">
        <f t="shared" si="17"/>
        <v>189</v>
      </c>
      <c r="Y58" s="26">
        <f t="shared" si="17"/>
        <v>189</v>
      </c>
    </row>
    <row r="59" spans="1:25" ht="37.5" customHeight="1">
      <c r="A59" s="6" t="s">
        <v>56</v>
      </c>
      <c r="B59" s="7" t="s">
        <v>135</v>
      </c>
      <c r="C59" s="29" t="s">
        <v>98</v>
      </c>
      <c r="D59" s="29" t="s">
        <v>92</v>
      </c>
      <c r="E59" s="29" t="s">
        <v>26</v>
      </c>
      <c r="F59" s="29" t="s">
        <v>166</v>
      </c>
      <c r="G59" s="29" t="s">
        <v>167</v>
      </c>
      <c r="H59" s="29" t="s">
        <v>57</v>
      </c>
      <c r="I59" s="29" t="s">
        <v>19</v>
      </c>
      <c r="J59" s="29" t="s">
        <v>95</v>
      </c>
      <c r="K59" s="30">
        <v>302.8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f>Q59+P59+O59</f>
        <v>0</v>
      </c>
      <c r="W59" s="49">
        <f>S59+T59+U59+V59</f>
        <v>0</v>
      </c>
      <c r="X59" s="65">
        <v>187</v>
      </c>
      <c r="Y59" s="65">
        <v>187</v>
      </c>
    </row>
    <row r="60" spans="1:25" ht="33" customHeight="1">
      <c r="A60" s="6" t="s">
        <v>58</v>
      </c>
      <c r="B60" s="7" t="s">
        <v>136</v>
      </c>
      <c r="C60" s="29" t="s">
        <v>98</v>
      </c>
      <c r="D60" s="29" t="s">
        <v>92</v>
      </c>
      <c r="E60" s="29" t="s">
        <v>26</v>
      </c>
      <c r="F60" s="29" t="s">
        <v>168</v>
      </c>
      <c r="G60" s="29" t="s">
        <v>98</v>
      </c>
      <c r="H60" s="29" t="s">
        <v>57</v>
      </c>
      <c r="I60" s="29" t="s">
        <v>19</v>
      </c>
      <c r="J60" s="29" t="s">
        <v>95</v>
      </c>
      <c r="K60" s="30">
        <v>2</v>
      </c>
      <c r="L60" s="27"/>
      <c r="M60" s="27"/>
      <c r="N60" s="27"/>
      <c r="O60" s="27"/>
      <c r="P60" s="27"/>
      <c r="Q60" s="27"/>
      <c r="R60" s="27"/>
      <c r="X60" s="65">
        <v>2</v>
      </c>
      <c r="Y60" s="65">
        <v>2</v>
      </c>
    </row>
    <row r="61" spans="1:25" hidden="1">
      <c r="A61" s="33" t="s">
        <v>62</v>
      </c>
      <c r="B61" s="16" t="s">
        <v>105</v>
      </c>
      <c r="C61" s="76" t="s">
        <v>17</v>
      </c>
      <c r="D61" s="76" t="s">
        <v>92</v>
      </c>
      <c r="E61" s="76" t="s">
        <v>26</v>
      </c>
      <c r="F61" s="76" t="s">
        <v>172</v>
      </c>
      <c r="G61" s="76" t="s">
        <v>17</v>
      </c>
      <c r="H61" s="76" t="s">
        <v>18</v>
      </c>
      <c r="I61" s="76" t="s">
        <v>19</v>
      </c>
      <c r="J61" s="76" t="s">
        <v>95</v>
      </c>
      <c r="K61" s="77">
        <f>K62+K63+K64</f>
        <v>0</v>
      </c>
      <c r="R61" s="27"/>
      <c r="X61" s="61"/>
      <c r="Y61" s="61"/>
    </row>
    <row r="62" spans="1:25" ht="31.5" hidden="1">
      <c r="A62" s="6" t="s">
        <v>65</v>
      </c>
      <c r="B62" s="7" t="s">
        <v>100</v>
      </c>
      <c r="C62" s="29" t="s">
        <v>98</v>
      </c>
      <c r="D62" s="40" t="s">
        <v>92</v>
      </c>
      <c r="E62" s="40" t="s">
        <v>26</v>
      </c>
      <c r="F62" s="40" t="s">
        <v>171</v>
      </c>
      <c r="G62" s="40" t="s">
        <v>99</v>
      </c>
      <c r="H62" s="40" t="s">
        <v>57</v>
      </c>
      <c r="I62" s="40" t="s">
        <v>19</v>
      </c>
      <c r="J62" s="29" t="s">
        <v>95</v>
      </c>
      <c r="K62" s="30"/>
      <c r="R62" s="27"/>
      <c r="X62" s="61"/>
      <c r="Y62" s="61"/>
    </row>
    <row r="63" spans="1:25" ht="35.25" hidden="1" customHeight="1">
      <c r="A63" s="6" t="s">
        <v>106</v>
      </c>
      <c r="B63" s="7" t="s">
        <v>170</v>
      </c>
      <c r="C63" s="29" t="s">
        <v>98</v>
      </c>
      <c r="D63" s="29" t="s">
        <v>92</v>
      </c>
      <c r="E63" s="29" t="s">
        <v>26</v>
      </c>
      <c r="F63" s="29" t="s">
        <v>171</v>
      </c>
      <c r="G63" s="29" t="s">
        <v>99</v>
      </c>
      <c r="H63" s="29" t="s">
        <v>57</v>
      </c>
      <c r="I63" s="29" t="s">
        <v>19</v>
      </c>
      <c r="J63" s="29" t="s">
        <v>95</v>
      </c>
      <c r="K63" s="30"/>
      <c r="R63" s="27"/>
      <c r="X63" s="61"/>
      <c r="Y63" s="61"/>
    </row>
    <row r="64" spans="1:25" ht="63" hidden="1" customHeight="1">
      <c r="A64" s="6" t="s">
        <v>107</v>
      </c>
      <c r="B64" s="15" t="s">
        <v>176</v>
      </c>
      <c r="C64" s="29" t="s">
        <v>98</v>
      </c>
      <c r="D64" s="29" t="s">
        <v>92</v>
      </c>
      <c r="E64" s="29" t="s">
        <v>26</v>
      </c>
      <c r="F64" s="29" t="s">
        <v>36</v>
      </c>
      <c r="G64" s="29" t="s">
        <v>101</v>
      </c>
      <c r="H64" s="29" t="s">
        <v>57</v>
      </c>
      <c r="I64" s="29" t="s">
        <v>19</v>
      </c>
      <c r="J64" s="29" t="s">
        <v>95</v>
      </c>
      <c r="K64" s="30"/>
      <c r="R64" s="27"/>
      <c r="X64" s="61"/>
      <c r="Y64" s="61"/>
    </row>
    <row r="65" spans="1:25" ht="24.75" hidden="1" customHeight="1">
      <c r="A65" s="33" t="s">
        <v>68</v>
      </c>
      <c r="B65" s="73" t="s">
        <v>138</v>
      </c>
      <c r="C65" s="25" t="s">
        <v>98</v>
      </c>
      <c r="D65" s="25" t="s">
        <v>92</v>
      </c>
      <c r="E65" s="25" t="s">
        <v>26</v>
      </c>
      <c r="F65" s="25" t="s">
        <v>179</v>
      </c>
      <c r="G65" s="25" t="s">
        <v>17</v>
      </c>
      <c r="H65" s="25" t="s">
        <v>18</v>
      </c>
      <c r="I65" s="25" t="s">
        <v>19</v>
      </c>
      <c r="J65" s="25" t="s">
        <v>95</v>
      </c>
      <c r="K65" s="26">
        <f>K66</f>
        <v>0</v>
      </c>
      <c r="R65" s="27"/>
      <c r="X65" s="61"/>
      <c r="Y65" s="61"/>
    </row>
    <row r="66" spans="1:25" ht="31.5" hidden="1" customHeight="1">
      <c r="A66" s="6" t="s">
        <v>74</v>
      </c>
      <c r="B66" s="15" t="s">
        <v>177</v>
      </c>
      <c r="C66" s="29" t="s">
        <v>98</v>
      </c>
      <c r="D66" s="29" t="s">
        <v>92</v>
      </c>
      <c r="E66" s="29" t="s">
        <v>26</v>
      </c>
      <c r="F66" s="29" t="s">
        <v>178</v>
      </c>
      <c r="G66" s="29" t="s">
        <v>99</v>
      </c>
      <c r="H66" s="29" t="s">
        <v>57</v>
      </c>
      <c r="I66" s="29" t="s">
        <v>19</v>
      </c>
      <c r="J66" s="29" t="s">
        <v>95</v>
      </c>
      <c r="K66" s="30"/>
      <c r="R66" s="27"/>
      <c r="X66" s="61"/>
      <c r="Y66" s="61"/>
    </row>
    <row r="67" spans="1:25" ht="25.5" hidden="1" customHeight="1">
      <c r="A67" s="33" t="s">
        <v>182</v>
      </c>
      <c r="B67" s="73" t="s">
        <v>175</v>
      </c>
      <c r="C67" s="74" t="s">
        <v>98</v>
      </c>
      <c r="D67" s="74" t="s">
        <v>92</v>
      </c>
      <c r="E67" s="74" t="s">
        <v>103</v>
      </c>
      <c r="F67" s="74" t="s">
        <v>18</v>
      </c>
      <c r="G67" s="74" t="s">
        <v>17</v>
      </c>
      <c r="H67" s="74" t="s">
        <v>57</v>
      </c>
      <c r="I67" s="74" t="s">
        <v>19</v>
      </c>
      <c r="J67" s="74" t="s">
        <v>104</v>
      </c>
      <c r="K67" s="26">
        <f>K68+K69</f>
        <v>0</v>
      </c>
      <c r="R67" s="27"/>
      <c r="X67" s="61"/>
      <c r="Y67" s="61"/>
    </row>
    <row r="68" spans="1:25" ht="33.75" hidden="1" customHeight="1">
      <c r="A68" s="67" t="s">
        <v>119</v>
      </c>
      <c r="B68" s="68" t="s">
        <v>173</v>
      </c>
      <c r="C68" s="75" t="s">
        <v>98</v>
      </c>
      <c r="D68" s="75" t="s">
        <v>92</v>
      </c>
      <c r="E68" s="75" t="s">
        <v>103</v>
      </c>
      <c r="F68" s="75" t="s">
        <v>52</v>
      </c>
      <c r="G68" s="75" t="s">
        <v>31</v>
      </c>
      <c r="H68" s="75" t="s">
        <v>57</v>
      </c>
      <c r="I68" s="75" t="s">
        <v>19</v>
      </c>
      <c r="J68" s="75" t="s">
        <v>104</v>
      </c>
      <c r="K68" s="78"/>
      <c r="R68" s="27"/>
      <c r="X68" s="61"/>
      <c r="Y68" s="61"/>
    </row>
    <row r="69" spans="1:25" ht="15.75" hidden="1" customHeight="1">
      <c r="A69" s="67" t="s">
        <v>180</v>
      </c>
      <c r="B69" s="69" t="s">
        <v>174</v>
      </c>
      <c r="C69" s="75" t="s">
        <v>98</v>
      </c>
      <c r="D69" s="75" t="s">
        <v>92</v>
      </c>
      <c r="E69" s="75" t="s">
        <v>103</v>
      </c>
      <c r="F69" s="75" t="s">
        <v>52</v>
      </c>
      <c r="G69" s="75" t="s">
        <v>33</v>
      </c>
      <c r="H69" s="75" t="s">
        <v>57</v>
      </c>
      <c r="I69" s="75" t="s">
        <v>19</v>
      </c>
      <c r="J69" s="75" t="s">
        <v>104</v>
      </c>
      <c r="K69" s="78"/>
      <c r="R69" s="27"/>
      <c r="X69" s="61"/>
      <c r="Y69" s="61"/>
    </row>
    <row r="70" spans="1:25">
      <c r="A70" s="13"/>
      <c r="B70" s="44" t="s">
        <v>109</v>
      </c>
      <c r="C70" s="25"/>
      <c r="D70" s="25"/>
      <c r="E70" s="25"/>
      <c r="F70" s="25"/>
      <c r="G70" s="25"/>
      <c r="H70" s="25"/>
      <c r="I70" s="25"/>
      <c r="J70" s="25"/>
      <c r="K70" s="26">
        <f>K19+K54</f>
        <v>4974.82</v>
      </c>
      <c r="L70" s="26" t="e">
        <f t="shared" ref="L70:Y70" si="18">L19+L54</f>
        <v>#REF!</v>
      </c>
      <c r="M70" s="26" t="e">
        <f t="shared" si="18"/>
        <v>#REF!</v>
      </c>
      <c r="N70" s="26" t="e">
        <f t="shared" si="18"/>
        <v>#REF!</v>
      </c>
      <c r="O70" s="26" t="e">
        <f t="shared" si="18"/>
        <v>#REF!</v>
      </c>
      <c r="P70" s="26" t="e">
        <f t="shared" si="18"/>
        <v>#REF!</v>
      </c>
      <c r="Q70" s="26" t="e">
        <f t="shared" si="18"/>
        <v>#REF!</v>
      </c>
      <c r="R70" s="26" t="e">
        <f t="shared" si="18"/>
        <v>#REF!</v>
      </c>
      <c r="S70" s="26" t="e">
        <f t="shared" si="18"/>
        <v>#REF!</v>
      </c>
      <c r="T70" s="26" t="e">
        <f t="shared" si="18"/>
        <v>#REF!</v>
      </c>
      <c r="U70" s="26" t="e">
        <f t="shared" si="18"/>
        <v>#REF!</v>
      </c>
      <c r="V70" s="26" t="e">
        <f t="shared" si="18"/>
        <v>#REF!</v>
      </c>
      <c r="W70" s="26" t="e">
        <f t="shared" si="18"/>
        <v>#REF!</v>
      </c>
      <c r="X70" s="26" t="e">
        <f t="shared" si="18"/>
        <v>#REF!</v>
      </c>
      <c r="Y70" s="26" t="e">
        <f t="shared" si="18"/>
        <v>#REF!</v>
      </c>
    </row>
    <row r="72" spans="1:25">
      <c r="K72" s="72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</sheetData>
  <mergeCells count="8">
    <mergeCell ref="C17:C18"/>
    <mergeCell ref="D17:H17"/>
    <mergeCell ref="I17:J17"/>
    <mergeCell ref="I8:K12"/>
    <mergeCell ref="A13:K13"/>
    <mergeCell ref="C15:J15"/>
    <mergeCell ref="C16:J16"/>
    <mergeCell ref="A14:K14"/>
  </mergeCells>
  <phoneticPr fontId="0" type="noConversion"/>
  <hyperlinks>
    <hyperlink ref="B25" r:id="rId1" display="consultantplus://offline/ref=417D4DF0AFB94A350C758EC2BFC9189FDD22FEFBD8795D830F29815AC0DD7F15F6C979DBC892CANAM"/>
  </hyperlinks>
  <pageMargins left="0.78740157480314965" right="0.78740157480314965" top="0.78740157480314965" bottom="0.55118110236220474" header="0.31496062992125984" footer="0.31496062992125984"/>
  <pageSetup paperSize="9" scale="55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2018-11-21T06:15:31Z</cp:lastPrinted>
  <dcterms:created xsi:type="dcterms:W3CDTF">2006-09-16T00:00:00Z</dcterms:created>
  <dcterms:modified xsi:type="dcterms:W3CDTF">2018-11-21T06:15:46Z</dcterms:modified>
</cp:coreProperties>
</file>